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510" windowHeight="8190" tabRatio="679" firstSheet="7" activeTab="10"/>
  </bookViews>
  <sheets>
    <sheet name="ANAGRAFICA AZIENDA" sheetId="1" r:id="rId1"/>
    <sheet name="MATERIE PRIME" sheetId="2" r:id="rId2"/>
    <sheet name="ACQUA ED ENERGIA" sheetId="3" r:id="rId3"/>
    <sheet name="EMISSIONI IN ARIA" sheetId="4" r:id="rId4"/>
    <sheet name="EMISSIONI IN ACQUA" sheetId="5" r:id="rId5"/>
    <sheet name="RUMORE" sheetId="6" r:id="rId6"/>
    <sheet name="RIFIUTI" sheetId="7" r:id="rId7"/>
    <sheet name="SUOLO E SOTTOSUOLO" sheetId="8" r:id="rId8"/>
    <sheet name="GESTIONALE" sheetId="9" r:id="rId9"/>
    <sheet name="INDICATORI DI PRESTAZIONE" sheetId="10" r:id="rId10"/>
    <sheet name="ALTRE DICHIARAZIONI" sheetId="11" r:id="rId11"/>
  </sheets>
  <definedNames>
    <definedName name="_xlnm.Print_Area" localSheetId="2">'ACQUA ED ENERGIA'!$A$1:$AC$62</definedName>
    <definedName name="_xlnm.Print_Area" localSheetId="0">'ANAGRAFICA AZIENDA'!$A$1:$I$43</definedName>
    <definedName name="_xlnm.Print_Area" localSheetId="4">'EMISSIONI IN ACQUA'!$A$1:$G$42</definedName>
    <definedName name="_xlnm.Print_Area" localSheetId="3">'EMISSIONI IN ARIA'!$A$1:$G$68</definedName>
    <definedName name="_xlnm.Print_Area" localSheetId="8">'GESTIONALE'!$A$1:$F$91</definedName>
    <definedName name="_xlnm.Print_Area" localSheetId="9">'INDICATORI DI PRESTAZIONE'!$A$1:$E$15</definedName>
    <definedName name="_xlnm.Print_Area" localSheetId="1">'MATERIE PRIME'!$A$1:$L$282</definedName>
    <definedName name="_xlnm.Print_Area" localSheetId="6">'RIFIUTI'!$A$1:$R$61</definedName>
    <definedName name="_xlnm.Print_Area" localSheetId="5">'RUMORE'!$A$1:$I$16</definedName>
    <definedName name="_xlnm.Print_Area" localSheetId="7">'SUOLO E SOTTOSUOLO'!$A$1:$E$87</definedName>
    <definedName name="Excel_BuiltIn_Print_Area" localSheetId="2">'ACQUA ED ENERGIA'!$A$1:$AD$62</definedName>
    <definedName name="Excel_BuiltIn_Print_Area" localSheetId="0">'ANAGRAFICA AZIENDA'!$A$1:$L$47</definedName>
    <definedName name="Excel_BuiltIn_Print_Area" localSheetId="4">'EMISSIONI IN ACQUA'!$A$1:$G$35</definedName>
    <definedName name="Excel_BuiltIn_Print_Area" localSheetId="3">'EMISSIONI IN ARIA'!$A$1:$K$31</definedName>
    <definedName name="Excel_BuiltIn_Print_Area" localSheetId="8">'GESTIONALE'!$A$1:$F$88</definedName>
    <definedName name="Excel_BuiltIn_Print_Area" localSheetId="9">'INDICATORI DI PRESTAZIONE'!$A$1:$E$42</definedName>
    <definedName name="Excel_BuiltIn_Print_Area" localSheetId="1">'MATERIE PRIME'!$A$1:$L$282</definedName>
    <definedName name="Excel_BuiltIn_Print_Area" localSheetId="6">'RIFIUTI'!$A$1:$S$49</definedName>
    <definedName name="Excel_BuiltIn_Print_Area" localSheetId="5">'RUMORE'!$A$1:$I$16</definedName>
    <definedName name="Excel_BuiltIn_Print_Area" localSheetId="7">'SUOLO E SOTTOSUOLO'!$A$1:$E$31</definedName>
  </definedNames>
  <calcPr fullCalcOnLoad="1"/>
</workbook>
</file>

<file path=xl/sharedStrings.xml><?xml version="1.0" encoding="utf-8"?>
<sst xmlns="http://schemas.openxmlformats.org/spreadsheetml/2006/main" count="1638" uniqueCount="475">
  <si>
    <t>Autorizzazione Integrata Ambientale - Direttiva IPPC</t>
  </si>
  <si>
    <t>REPORT ANNUALE PER L'INVIO DEI DATI DI AUTOCONTROLLO</t>
  </si>
  <si>
    <r>
      <t xml:space="preserve">Modello generale per </t>
    </r>
    <r>
      <rPr>
        <b/>
        <u val="single"/>
        <sz val="12"/>
        <rFont val="Tahoma"/>
        <family val="2"/>
      </rPr>
      <t>tutte le attività</t>
    </r>
    <r>
      <rPr>
        <b/>
        <sz val="12"/>
        <rFont val="Tahoma"/>
        <family val="2"/>
      </rPr>
      <t xml:space="preserve"> dell'allegato VIII, del D. Lgs 152/2006 e smi </t>
    </r>
  </si>
  <si>
    <t>ANAGRAFICA AZIENDA</t>
  </si>
  <si>
    <t xml:space="preserve">ANNO DI RIFERIMENTO </t>
  </si>
  <si>
    <t>dal</t>
  </si>
  <si>
    <t xml:space="preserve">al </t>
  </si>
  <si>
    <t>Ragione sociale:</t>
  </si>
  <si>
    <t>Categoria IPPC</t>
  </si>
  <si>
    <t>PIVA</t>
  </si>
  <si>
    <t>Indirizzo impianto:</t>
  </si>
  <si>
    <t>via</t>
  </si>
  <si>
    <t>n°</t>
  </si>
  <si>
    <t>CAP</t>
  </si>
  <si>
    <t>città</t>
  </si>
  <si>
    <t>Referente IPPC:</t>
  </si>
  <si>
    <t>tel:</t>
  </si>
  <si>
    <t>fax:</t>
  </si>
  <si>
    <t>e-mail:</t>
  </si>
  <si>
    <t>Compilatore report annuale IPPC:</t>
  </si>
  <si>
    <t>Numero giorni lavorati in un anno</t>
  </si>
  <si>
    <t>1 - COMPONENTI AMBIENTALI</t>
  </si>
  <si>
    <t>MATERIE PRIME</t>
  </si>
  <si>
    <r>
      <t>Tabella 1.1.1 - SOSTANZE, PREPARATI E MATERIE PRIME UTILIZZATI</t>
    </r>
    <r>
      <rPr>
        <b/>
        <vertAlign val="superscript"/>
        <sz val="12"/>
        <rFont val="Tahoma"/>
        <family val="2"/>
      </rPr>
      <t>1</t>
    </r>
  </si>
  <si>
    <t>In Ingresso</t>
  </si>
  <si>
    <t>N° progr.</t>
  </si>
  <si>
    <r>
      <t>Descrizione</t>
    </r>
    <r>
      <rPr>
        <vertAlign val="superscript"/>
        <sz val="10"/>
        <rFont val="Tahoma"/>
        <family val="2"/>
      </rPr>
      <t>2</t>
    </r>
  </si>
  <si>
    <r>
      <t xml:space="preserve">Tipologia </t>
    </r>
    <r>
      <rPr>
        <vertAlign val="superscript"/>
        <sz val="10"/>
        <rFont val="Tahoma"/>
        <family val="2"/>
      </rPr>
      <t>3</t>
    </r>
  </si>
  <si>
    <t>Modalità di stoccaggio</t>
  </si>
  <si>
    <r>
      <t>Impianto/fase di utilizzo</t>
    </r>
    <r>
      <rPr>
        <vertAlign val="superscript"/>
        <sz val="10"/>
        <rFont val="Tahoma"/>
        <family val="2"/>
      </rPr>
      <t>4</t>
    </r>
  </si>
  <si>
    <t>Stato fisico</t>
  </si>
  <si>
    <t>Etichettatura</t>
  </si>
  <si>
    <t>Frasi R</t>
  </si>
  <si>
    <r>
      <t>Composizione</t>
    </r>
    <r>
      <rPr>
        <vertAlign val="superscript"/>
        <sz val="10"/>
        <rFont val="Tahoma"/>
        <family val="2"/>
      </rPr>
      <t>5</t>
    </r>
  </si>
  <si>
    <t>Quantità mensili utilizzate</t>
  </si>
  <si>
    <t>mp</t>
  </si>
  <si>
    <t>serbatoi</t>
  </si>
  <si>
    <t>[mese di riferimento]</t>
  </si>
  <si>
    <t>[quantità]</t>
  </si>
  <si>
    <t>[u.m.]</t>
  </si>
  <si>
    <t>ma</t>
  </si>
  <si>
    <t>recipienti mobili</t>
  </si>
  <si>
    <t>ms</t>
  </si>
  <si>
    <t>[anno di riferimento]</t>
  </si>
  <si>
    <t>NOTE DI COMPILAZIONE</t>
  </si>
  <si>
    <t>1 - Nota Bene: la compilazione della presente tabella presuppone che le schede di sicurezza dei singoli prodotti siano tenute presso lo stabilimento ed esibite su richiesta;</t>
  </si>
  <si>
    <t>2 - Indicare la tipologia del prodotto, accorpando - ove possibile - prodotti con caratteristiche analoghe, in merito a stato fisico, etichettatura e frasi R (es.: indicare “prodotti vernicianti a base solvente”, nel caso di vernici diverse che differiscono essenzialmente per il colore). Evitare, ove possibile, di inserire i nomi commerciali.</t>
  </si>
  <si>
    <t>3 - Per ogni tipologia di prodotto precisare se trattasi di mp (materia prima), di ms (materia secondaria ) o di  ma (materia ausiliaria, riportando - per queste ultime - solo le principali);</t>
  </si>
  <si>
    <t>4 - Indicare il riferimento relativo utilizzato nel diagramma di flusso di cui alla sezione C.2 (della scheda C);</t>
  </si>
  <si>
    <t>5 - Riportare i dati indicati nelle schede di sicurezza, qualora specificati.</t>
  </si>
  <si>
    <t>Tabella 1.1.2 – Controllo radiometrico in ingresso</t>
  </si>
  <si>
    <t>E' previsto il controllo radiometrico in entrata? (SI/NO)</t>
  </si>
  <si>
    <t>Denominazione</t>
  </si>
  <si>
    <t>Modalità stoccaggio</t>
  </si>
  <si>
    <t xml:space="preserve">Strumentazione usata </t>
  </si>
  <si>
    <t>Data controllo</t>
  </si>
  <si>
    <r>
      <t>Tabella 1.1.3 - SOSTANZE, PRODOTTI E SOTTOPRODOTTI DI PROCESSO</t>
    </r>
    <r>
      <rPr>
        <b/>
        <vertAlign val="superscript"/>
        <sz val="12"/>
        <rFont val="Tahoma"/>
        <family val="2"/>
      </rPr>
      <t>1</t>
    </r>
  </si>
  <si>
    <t>In Uscita</t>
  </si>
  <si>
    <t>Tabella 1.1.4 – Controllo radiometrico in uscita</t>
  </si>
  <si>
    <t>E' previsto il controllo radiometrico in uscita? (SI/NO)</t>
  </si>
  <si>
    <t>Strumentazione usata</t>
  </si>
  <si>
    <t>1.2 Risorse idriche</t>
  </si>
  <si>
    <t>Tabella 1.2.1. Risorse idriche</t>
  </si>
  <si>
    <t>Volume di acqua mensile - Gennaio</t>
  </si>
  <si>
    <t>Volume di acqua mensile - Febbraio</t>
  </si>
  <si>
    <t>Volume di acqua mensile - Marzo</t>
  </si>
  <si>
    <t>Volume di acqua mensile - Aprile</t>
  </si>
  <si>
    <t>Volume di acqua mensile - Maggio</t>
  </si>
  <si>
    <t>Volume di acqua mensile - Giugno</t>
  </si>
  <si>
    <t>Volume di acqua mensile - Luglio</t>
  </si>
  <si>
    <t>Volume di acqua mensile - Agosto</t>
  </si>
  <si>
    <t>Volume di acqua mensile - Settembre</t>
  </si>
  <si>
    <t>Volume di acqua mensile - Ottobre</t>
  </si>
  <si>
    <t>Volume di acqua mensile - Novembre</t>
  </si>
  <si>
    <t>Volume di acqua mensile - Dicembre</t>
  </si>
  <si>
    <t>Volume acqua totale annuo</t>
  </si>
  <si>
    <t>Consumo medio giornaliero</t>
  </si>
  <si>
    <t>Fonte</t>
  </si>
  <si>
    <t>Potabile (m3)</t>
  </si>
  <si>
    <t>Non potabile (m3)</t>
  </si>
  <si>
    <t>Acquedotto</t>
  </si>
  <si>
    <t>Corso d’acqua</t>
  </si>
  <si>
    <t>Acqua lacustre</t>
  </si>
  <si>
    <t>Sorgente</t>
  </si>
  <si>
    <t>Altro (riutilizzo,ecc.)</t>
  </si>
  <si>
    <t>NOTA: Se non è possibile compilare alcuni campi indicarne il motivo.</t>
  </si>
  <si>
    <t>1.3. Energia</t>
  </si>
  <si>
    <t>Tabella 1.3.1. Risorse energetiche</t>
  </si>
  <si>
    <t>Anno di riferimento</t>
  </si>
  <si>
    <r>
      <t>Sezione O.1: UNITÀ DI PRODUZIONE</t>
    </r>
    <r>
      <rPr>
        <b/>
        <vertAlign val="superscript"/>
        <sz val="12"/>
        <rFont val="Tahoma"/>
        <family val="2"/>
      </rPr>
      <t>1</t>
    </r>
  </si>
  <si>
    <t>ENERGIA TERMICA (annua)</t>
  </si>
  <si>
    <t>ENERGIA ELETTRICA (annua)</t>
  </si>
  <si>
    <r>
      <t>Impianto/ fase di provenienza</t>
    </r>
    <r>
      <rPr>
        <b/>
        <vertAlign val="superscript"/>
        <sz val="12"/>
        <rFont val="Tahoma"/>
        <family val="2"/>
      </rPr>
      <t>2</t>
    </r>
  </si>
  <si>
    <r>
      <t>Codice dispositivo e descrizione</t>
    </r>
    <r>
      <rPr>
        <b/>
        <vertAlign val="superscript"/>
        <sz val="12"/>
        <rFont val="Tahoma"/>
        <family val="2"/>
      </rPr>
      <t>3</t>
    </r>
  </si>
  <si>
    <r>
      <t>Combustibile utilizzato</t>
    </r>
    <r>
      <rPr>
        <b/>
        <vertAlign val="superscript"/>
        <sz val="12"/>
        <rFont val="Tahoma"/>
        <family val="2"/>
      </rPr>
      <t>4</t>
    </r>
  </si>
  <si>
    <r>
      <t>Potenza termica di combustione</t>
    </r>
    <r>
      <rPr>
        <b/>
        <vertAlign val="superscript"/>
        <sz val="12"/>
        <rFont val="Tahoma"/>
        <family val="2"/>
      </rPr>
      <t>5</t>
    </r>
    <r>
      <rPr>
        <b/>
        <sz val="12"/>
        <rFont val="Tahoma"/>
        <family val="2"/>
      </rPr>
      <t xml:space="preserve"> (kW)</t>
    </r>
  </si>
  <si>
    <t>Energia Prodotta (MWh)</t>
  </si>
  <si>
    <t>Quota dell’energia prodotta ceduta a terzi (MWh)</t>
  </si>
  <si>
    <r>
      <t>Potenza elettrica nominale</t>
    </r>
    <r>
      <rPr>
        <b/>
        <vertAlign val="superscript"/>
        <sz val="12"/>
        <rFont val="Tahoma"/>
        <family val="2"/>
      </rPr>
      <t>6</t>
    </r>
    <r>
      <rPr>
        <b/>
        <sz val="12"/>
        <rFont val="Tahoma"/>
        <family val="2"/>
      </rPr>
      <t xml:space="preserve"> (kVA)</t>
    </r>
  </si>
  <si>
    <t>Energia prodotta (MWh)</t>
  </si>
  <si>
    <t>TOTALE</t>
  </si>
  <si>
    <t>Energia acquisita dall’esterno</t>
  </si>
  <si>
    <t xml:space="preserve">Quantità (MWh) </t>
  </si>
  <si>
    <r>
      <t>Altre informazioni</t>
    </r>
    <r>
      <rPr>
        <b/>
        <vertAlign val="superscript"/>
        <sz val="12"/>
        <rFont val="Tahoma"/>
        <family val="2"/>
      </rPr>
      <t>7, 8</t>
    </r>
  </si>
  <si>
    <t>Energia elettrica</t>
  </si>
  <si>
    <t>Energia termica</t>
  </si>
  <si>
    <t>Note di compilazione:</t>
  </si>
  <si>
    <t>1- Nella presente sezione devono essere indicati tutti i dispositivi che comportano un utilizzo diretto di combustibile all'interno del complesso IPPC.</t>
  </si>
  <si>
    <t>2 - Indicare il riferimento relativo utilizzato nel diagramma di flusso di cui alla Sezione C.2 (della Scheda C - AIA).</t>
  </si>
  <si>
    <t>3 - Indicare il codice identificativo del dispositivo riportando una descrizione sintetica (es. caldaia, motore, turbina, ecc.).</t>
  </si>
  <si>
    <t>4 - Indicare tipologie e quantitativi (in m3/h o in kg/h) di sostanze utilizzate nei processi di combustione.</t>
  </si>
  <si>
    <t>5 - Intesa quale potenza termica nominale al focolare.</t>
  </si>
  <si>
    <t>6 - Indicare il Cos φ medio (se disponibile).</t>
  </si>
  <si>
    <t>7 - Indicare il tipo di fornitura di alimentazione e la potenza impegnata.</t>
  </si>
  <si>
    <t>8 - Indicare il tipo e la temperatura del fluido vettore, la provenienza e la portata.</t>
  </si>
  <si>
    <r>
      <t>Sezione O.2: UNITÀ DI CONSUMO</t>
    </r>
    <r>
      <rPr>
        <b/>
        <vertAlign val="superscript"/>
        <sz val="12"/>
        <rFont val="Tahoma"/>
        <family val="2"/>
      </rPr>
      <t>9</t>
    </r>
  </si>
  <si>
    <r>
      <t>Fase/attività significative o gruppi di esse</t>
    </r>
    <r>
      <rPr>
        <b/>
        <vertAlign val="superscript"/>
        <sz val="12"/>
        <rFont val="Tahoma"/>
        <family val="2"/>
      </rPr>
      <t>10</t>
    </r>
  </si>
  <si>
    <t>Descrizione</t>
  </si>
  <si>
    <t>Energia termica consumata (MWh)</t>
  </si>
  <si>
    <t>Energia elettrica consumata (MWh)</t>
  </si>
  <si>
    <r>
      <t>Prodotto principale della fase</t>
    </r>
    <r>
      <rPr>
        <b/>
        <vertAlign val="superscript"/>
        <sz val="12"/>
        <rFont val="Tahoma"/>
        <family val="2"/>
      </rPr>
      <t>11</t>
    </r>
  </si>
  <si>
    <t>Consumo termico specifico (kWh/unità)</t>
  </si>
  <si>
    <t>Consumo elettrico specifico (kWh/unità)</t>
  </si>
  <si>
    <r>
      <t>TOTALI</t>
    </r>
    <r>
      <rPr>
        <vertAlign val="superscript"/>
        <sz val="12"/>
        <rFont val="Tahoma"/>
        <family val="2"/>
      </rPr>
      <t>12</t>
    </r>
  </si>
  <si>
    <t>9 - La presente Sezione ha l'obiettivo di acquisire le informazioni necessarie alla valutazione dei consumi energetici associati a fasi specifiche del processo produttivo messe in evidenza nella Scheda D (vedi note relative AIA).</t>
  </si>
  <si>
    <t>10 - Indicare il riferimento utilizzato nella relazione di cui alla Scheda D (Valutazione Integrata Ambientale).</t>
  </si>
  <si>
    <t>11 - Indicare i/il prodotto/i finale/i della produzione cui si fa riferimento.</t>
  </si>
  <si>
    <t>12 – Devono essere evidenziati i consumi energetici totali del complesso IPPC e, ove possibile, i dettagli delle singole fasi o gruppi di fasi maggiormente significativi dal punto di vista energetico.</t>
  </si>
  <si>
    <t>1.5. Emissioni in aria</t>
  </si>
  <si>
    <t>Tabella 1.5.1. Punti di emissione (dati fisici)</t>
  </si>
  <si>
    <t>Punto di emissione</t>
  </si>
  <si>
    <t>giorni/anno di funzionamento del camino</t>
  </si>
  <si>
    <t>ore/giorno di funzionamento del camino</t>
  </si>
  <si>
    <t>Tabella 1.5.2. inqinanti monitorati</t>
  </si>
  <si>
    <t>Analisi del gg/mm/aaaa RdP n. ______</t>
  </si>
  <si>
    <t>Parametri monitorati</t>
  </si>
  <si>
    <r>
      <t>Concentrazione limite da normativa o autorizzata in AIA [mg/Nm</t>
    </r>
    <r>
      <rPr>
        <b/>
        <vertAlign val="superscript"/>
        <sz val="10"/>
        <rFont val="Tahoma"/>
        <family val="2"/>
      </rPr>
      <t>3</t>
    </r>
    <r>
      <rPr>
        <b/>
        <sz val="10"/>
        <rFont val="Tahoma"/>
        <family val="2"/>
      </rPr>
      <t>]</t>
    </r>
  </si>
  <si>
    <t>Portata
(Nm3/h)</t>
  </si>
  <si>
    <t>Flusso di massa
(Kg/anno)</t>
  </si>
  <si>
    <t>Concentrazioine
(mg/Nm3)</t>
  </si>
  <si>
    <t>Concentrazione in % del valore limite di emissione</t>
  </si>
  <si>
    <t>1.6. Emissioni in acqua</t>
  </si>
  <si>
    <t>Tabella 1.6.1. Punti di emissione</t>
  </si>
  <si>
    <t>Durata emissione h/giorno</t>
  </si>
  <si>
    <t>Durata emissione gg/anno</t>
  </si>
  <si>
    <t>Tabella 1.6.2. Inquinanti monitorati</t>
  </si>
  <si>
    <t>Punto emissione</t>
  </si>
  <si>
    <t>Inquinanti</t>
  </si>
  <si>
    <t>Concentrazione limite da D. Lgs. n. 152/2006 s.m.i., Parte Terza, Allegato V</t>
  </si>
  <si>
    <t>Portata
(m3/g)</t>
  </si>
  <si>
    <t>Carico
(Kg/g)</t>
  </si>
  <si>
    <t>Concentrazione
(mg/l)</t>
  </si>
  <si>
    <t>1.7. Impatto acustico</t>
  </si>
  <si>
    <t>Con quale frequenza è previsto il monitoraggio dell'impatto acustico nel PMC?</t>
  </si>
  <si>
    <t>In quale anno è stato effettuato l'ultimo monitoraggio dell'impatto acustico?</t>
  </si>
  <si>
    <t>E' stato eseguito il monitoraggio durante l'anno di riferimento  (SI/NO)?</t>
  </si>
  <si>
    <t>Tabella 1.7.1. Rumore</t>
  </si>
  <si>
    <t>Valore riscontrato</t>
  </si>
  <si>
    <t>Valore limite di Legge</t>
  </si>
  <si>
    <t>Valutazione n.</t>
  </si>
  <si>
    <t xml:space="preserve">Condizioni di funzionamento degli impianti </t>
  </si>
  <si>
    <t>Parametro valutato</t>
  </si>
  <si>
    <t>Diurno</t>
  </si>
  <si>
    <t>Notturno</t>
  </si>
  <si>
    <t>Unità di Misura</t>
  </si>
  <si>
    <t>Indicare i riferimenti di Legge utilizzati e perché, le condizioni di funzionamento e di contemporaneità, quant'altro necessario a comprendere le modalità di monitoraggio svolto.</t>
  </si>
  <si>
    <t>1.8 - Rifiuti</t>
  </si>
  <si>
    <t>Tabella 1.8.1 - Rifiuti in ingresso</t>
  </si>
  <si>
    <t>E' prevista l'utilizzo di rifiuti nel ciclo produttivo? (SI/NO)</t>
  </si>
  <si>
    <t xml:space="preserve">Rifiuti </t>
  </si>
  <si>
    <t>Codice CER</t>
  </si>
  <si>
    <t>Recupero (codice)</t>
  </si>
  <si>
    <t>[tonnellate]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</si>
  <si>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</si>
  <si>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</si>
  <si>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</si>
  <si>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</si>
  <si>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</si>
  <si>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</si>
  <si>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</si>
  <si>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</si>
  <si>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</si>
  <si>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</si>
  <si>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</si>
  <si>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</si>
  <si>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 ANNO</t>
  </si>
  <si>
    <t>[m3]</t>
  </si>
  <si>
    <t>Tabella 1.8.2 - Rifiuti prodotti</t>
  </si>
  <si>
    <t>Rifiuti prodotti</t>
  </si>
  <si>
    <t>Smaltimento    (codice)</t>
  </si>
  <si>
    <t>Recupero                 (codice)</t>
  </si>
  <si>
    <t>1.9 – Suolo e sottosuolo</t>
  </si>
  <si>
    <t>Tabella 1.9.1 – Acque di falda</t>
  </si>
  <si>
    <t>E' stato effettuato il controllo quinquennale previsto per le acque di falda? (SI/NO)</t>
  </si>
  <si>
    <t>In che data è stato effettuato l'ultimo controllo? (gg/mm/aa)</t>
  </si>
  <si>
    <t>PROFONDITA' DEL PUNTO DI PRELIEVO</t>
  </si>
  <si>
    <t>Punto di misura/piezometro</t>
  </si>
  <si>
    <t>Parametro / inquinante</t>
  </si>
  <si>
    <t>Concentrazione limite da normativa
[mg/l]</t>
  </si>
  <si>
    <t>inquinante</t>
  </si>
  <si>
    <t>Concentrazione limite da normantiva o autorizzata in AIA [mg/l]</t>
  </si>
  <si>
    <t>Concentrazione
[mg/l]</t>
  </si>
  <si>
    <t>Tabella 1.9.2 – Suolo</t>
  </si>
  <si>
    <t>E' stato effettuato il controllo decennale previsto per il suolo? (SI/NO)</t>
  </si>
  <si>
    <t>PROFONDITA' DEL PUNTO DI CAROTAGGIO</t>
  </si>
  <si>
    <t>Punto di misura/carotaggio</t>
  </si>
  <si>
    <t>2- GESTIONE DELL'IMPIANTO</t>
  </si>
  <si>
    <t>2.1 Controllo fasi critiche, manutenzioni, stoccaggi</t>
  </si>
  <si>
    <t xml:space="preserve">Tabella 2.1.1 - Sistemi di controllo delle fasi critiche del processo </t>
  </si>
  <si>
    <t>Fase di Produzione</t>
  </si>
  <si>
    <t>Attività di controllo/Parametri di Controllo</t>
  </si>
  <si>
    <t>UM</t>
  </si>
  <si>
    <t>Risultato del controllo</t>
  </si>
  <si>
    <t>Data del controllo</t>
  </si>
  <si>
    <t>Commenti</t>
  </si>
  <si>
    <t>Macchinario</t>
  </si>
  <si>
    <t>Tipo di intervento</t>
  </si>
  <si>
    <t>Data intervento</t>
  </si>
  <si>
    <t>Descrivere le criticità riscontrate</t>
  </si>
  <si>
    <t>Tipo di manutenzione (Ordinaria o Straordinaria)</t>
  </si>
  <si>
    <r>
      <t>Tabella 2.1.3</t>
    </r>
    <r>
      <rPr>
        <b/>
        <sz val="11"/>
        <color indexed="10"/>
        <rFont val="Tahoma"/>
        <family val="2"/>
      </rPr>
      <t xml:space="preserve"> </t>
    </r>
    <r>
      <rPr>
        <b/>
        <sz val="11"/>
        <rFont val="Tahoma"/>
        <family val="2"/>
      </rPr>
      <t>- Sistemi di trattamento fumi: controllo del processo</t>
    </r>
  </si>
  <si>
    <t>Sistema di abbattimento</t>
  </si>
  <si>
    <t>Parametri di controllo del processo di abbattimento</t>
  </si>
  <si>
    <t>Tabella 2.1.4- Sistemi di depurazione: controllo del processo (ACQUE)</t>
  </si>
  <si>
    <t>Sistema di trattamento (stadio di trattamento)</t>
  </si>
  <si>
    <t>Parametri di controllo del processo di trattamento</t>
  </si>
  <si>
    <t xml:space="preserve">Data del controllo </t>
  </si>
  <si>
    <t>Tabella 2.1.5 - Aree di stoccaggio (vasche, serbatoi, bacini di contenimento etc.)</t>
  </si>
  <si>
    <t>Descrizione dell'area di stoccaggio</t>
  </si>
  <si>
    <t>Verifica effettuata</t>
  </si>
  <si>
    <t>Descrivere le criticità riscontrate.</t>
  </si>
  <si>
    <t>3 – INDICATORI DI PRESTAZIONE</t>
  </si>
  <si>
    <t>Riportare esclusivamente gli indici di performance del Decreto Dirigenziale di autorizzazione AIA</t>
  </si>
  <si>
    <r>
      <t xml:space="preserve">Tabella 3.1. </t>
    </r>
    <r>
      <rPr>
        <i/>
        <sz val="11"/>
        <rFont val="Tahoma"/>
        <family val="2"/>
      </rPr>
      <t>Monitoraggio degli indicatori di performance</t>
    </r>
  </si>
  <si>
    <t>Indicatore a sua descrizione</t>
  </si>
  <si>
    <t>Valore annuo misurato</t>
  </si>
  <si>
    <t>Valore annuo obiettivo</t>
  </si>
  <si>
    <t>Valore % rispetto all'obiettivo</t>
  </si>
  <si>
    <t>ALTRE DICHIARAZIONI</t>
  </si>
  <si>
    <t>Indicare qualsiasi altra informazione ritenuta utile ai fini della conoscenza dell'impianto IPPC autorizzato, in termini di inquinamento delle componenti ambientali, di gestione dell'impianto e di eventuali criticità rilevate nel corso del suo funzionamento.</t>
  </si>
  <si>
    <t>mangime</t>
  </si>
  <si>
    <t>Medicinali</t>
  </si>
  <si>
    <t>silos</t>
  </si>
  <si>
    <t>solido</t>
  </si>
  <si>
    <t>come da D.LGS 6/04//2006  nr 193</t>
  </si>
  <si>
    <t>nessuna</t>
  </si>
  <si>
    <t>cereali ed integratori vitaminici e minerali</t>
  </si>
  <si>
    <t>liquido</t>
  </si>
  <si>
    <t>come da direttiva 93/74/CEE</t>
  </si>
  <si>
    <t>-</t>
  </si>
  <si>
    <t>vaccini</t>
  </si>
  <si>
    <t>kg</t>
  </si>
  <si>
    <t>gasolio</t>
  </si>
  <si>
    <t>miscela complessa di idrocarburi</t>
  </si>
  <si>
    <t xml:space="preserve">solido </t>
  </si>
  <si>
    <t>Fornitura con tensione MT e con potenza impegnata di circa 190 Kw</t>
  </si>
  <si>
    <t xml:space="preserve">gruppo elettrogeno </t>
  </si>
  <si>
    <t>n.a</t>
  </si>
  <si>
    <t>nr 1</t>
  </si>
  <si>
    <t>attività in atto</t>
  </si>
  <si>
    <t>dpcm  14/11/1997</t>
  </si>
  <si>
    <t>nr 2</t>
  </si>
  <si>
    <t>nr 3</t>
  </si>
  <si>
    <t>nr4</t>
  </si>
  <si>
    <t xml:space="preserve">     no</t>
  </si>
  <si>
    <t>18.02.02</t>
  </si>
  <si>
    <t>Imballaggi contenenti residui di sostanze pericolose  o contaminati da tali sostanze</t>
  </si>
  <si>
    <t>15.01.10</t>
  </si>
  <si>
    <t>Fanghi di serbatoi settici</t>
  </si>
  <si>
    <t>20.03.04</t>
  </si>
  <si>
    <t>Rifiuti che devono essre raccolti e smaltiti applicando  precauzioni particolari per evitare infezioni</t>
  </si>
  <si>
    <t>Cisam Società  agricola  e zootecnica  a.r.l.</t>
  </si>
  <si>
    <t>6.6a</t>
  </si>
  <si>
    <t xml:space="preserve">S.S. Casilina Km 158+620 </t>
  </si>
  <si>
    <t>81049</t>
  </si>
  <si>
    <t>Mignano Monte Lungo   ( Ce )</t>
  </si>
  <si>
    <t>Maria Pezzullo</t>
  </si>
  <si>
    <t>direzioneagriovo@gmail.com</t>
  </si>
  <si>
    <t>regolamento Ce n 1272/2008</t>
  </si>
  <si>
    <t>acqua</t>
  </si>
  <si>
    <t>acqua potabile</t>
  </si>
  <si>
    <t>R20 R38 R40 R65 R51/53</t>
  </si>
  <si>
    <t>ipoclorito di sodio</t>
  </si>
  <si>
    <t>regolamento Ce n  1272/2008</t>
  </si>
  <si>
    <t>r31 r34 r 50</t>
  </si>
  <si>
    <t>carbonato di calcio</t>
  </si>
  <si>
    <t>calcio</t>
  </si>
  <si>
    <t>olio di soia</t>
  </si>
  <si>
    <t>fosfato monocalcico</t>
  </si>
  <si>
    <t>ma fase p2 e p4</t>
  </si>
  <si>
    <t>integratore vitaminico</t>
  </si>
  <si>
    <t>mais</t>
  </si>
  <si>
    <t>soia</t>
  </si>
  <si>
    <t>DA   VERIFICARE</t>
  </si>
  <si>
    <t>0828363375</t>
  </si>
  <si>
    <t>MAIS</t>
  </si>
  <si>
    <t>totale</t>
  </si>
  <si>
    <t>Totale</t>
  </si>
  <si>
    <t>TM</t>
  </si>
  <si>
    <t>MC</t>
  </si>
  <si>
    <t xml:space="preserve"> girasole</t>
  </si>
  <si>
    <t>soilos</t>
  </si>
  <si>
    <t>girasole</t>
  </si>
  <si>
    <t>cloruro di sodio</t>
  </si>
  <si>
    <t>Pozzi</t>
  </si>
  <si>
    <t>caldaia gasolio</t>
  </si>
  <si>
    <t>polveri</t>
  </si>
  <si>
    <t>caldaia a gasolio</t>
  </si>
  <si>
    <t>triennale</t>
  </si>
  <si>
    <t>dba</t>
  </si>
  <si>
    <t xml:space="preserve">        00 976270611</t>
  </si>
  <si>
    <t xml:space="preserve">   P2 e  P4</t>
  </si>
  <si>
    <t>ton</t>
  </si>
  <si>
    <t xml:space="preserve"> P2 e  P4</t>
  </si>
  <si>
    <t xml:space="preserve"> P3e sottofase A1eA2</t>
  </si>
  <si>
    <t>lt</t>
  </si>
  <si>
    <t xml:space="preserve"> p2 e p4</t>
  </si>
  <si>
    <t xml:space="preserve"> p2e p4</t>
  </si>
  <si>
    <t xml:space="preserve"> P2 e P4</t>
  </si>
  <si>
    <t>( componente mangime)</t>
  </si>
  <si>
    <t>p2 e p4</t>
  </si>
  <si>
    <t>sanificante ambiente</t>
  </si>
  <si>
    <t>recipienti</t>
  </si>
  <si>
    <t>regolamento ce n 1272/2008</t>
  </si>
  <si>
    <t>perossido di idrogeno e acido peracetico</t>
  </si>
  <si>
    <t>sanificazione ambienti ed acqua</t>
  </si>
  <si>
    <t>na</t>
  </si>
  <si>
    <t>P1- P2_P3 sottofase A1-A2</t>
  </si>
  <si>
    <t>riscaldamento pulcinaia e trasferimento galline e pollina</t>
  </si>
  <si>
    <t xml:space="preserve">allevamento pulcini fino allo svezzamento delle pollastre </t>
  </si>
  <si>
    <t>P4 e sottofase A5</t>
  </si>
  <si>
    <t>ventole , illuminazione , macinazione, movimentazione parti meccaniche</t>
  </si>
  <si>
    <t>uova</t>
  </si>
  <si>
    <t>punto 1</t>
  </si>
  <si>
    <t>punto 2</t>
  </si>
  <si>
    <t>punto 3</t>
  </si>
  <si>
    <t>punto 4</t>
  </si>
  <si>
    <t>punto 5</t>
  </si>
  <si>
    <t>saldatrice ad elettrodo</t>
  </si>
  <si>
    <t>uso saltuario</t>
  </si>
  <si>
    <t>H2S</t>
  </si>
  <si>
    <t>NH3</t>
  </si>
  <si>
    <t>Punto 2</t>
  </si>
  <si>
    <t>Punto 3</t>
  </si>
  <si>
    <t>Punto 4</t>
  </si>
  <si>
    <t>scarichi acque meteoriche</t>
  </si>
  <si>
    <t>COD</t>
  </si>
  <si>
    <t>BOD5</t>
  </si>
  <si>
    <t>Solidi sospesi</t>
  </si>
  <si>
    <t>Solidi sedimentabili</t>
  </si>
  <si>
    <t>Azoto ammoniacale</t>
  </si>
  <si>
    <t>azoto nitroso</t>
  </si>
  <si>
    <t>azoto nitrico</t>
  </si>
  <si>
    <t>fosforo totale</t>
  </si>
  <si>
    <t>piombo</t>
  </si>
  <si>
    <t>zinco</t>
  </si>
  <si>
    <t>e.coli</t>
  </si>
  <si>
    <t>&lt;40</t>
  </si>
  <si>
    <t>&lt;80</t>
  </si>
  <si>
    <t>&lt;15</t>
  </si>
  <si>
    <t>&lt;0,6</t>
  </si>
  <si>
    <t>&lt;20</t>
  </si>
  <si>
    <t>&lt;10</t>
  </si>
  <si>
    <t>&lt;0,2</t>
  </si>
  <si>
    <t>&lt;0,5</t>
  </si>
  <si>
    <t>&lt;160 mg/L</t>
  </si>
  <si>
    <t>5000 UFC/100ml</t>
  </si>
  <si>
    <t>leq</t>
  </si>
  <si>
    <t>tipo/ quantità</t>
  </si>
  <si>
    <t>D8</t>
  </si>
  <si>
    <t>D15</t>
  </si>
  <si>
    <t>*</t>
  </si>
  <si>
    <t>di acque  di pozzo</t>
  </si>
  <si>
    <t>si tratta   di   analisi</t>
  </si>
  <si>
    <t>rispetto alla potabilità secondo PMC</t>
  </si>
  <si>
    <t>N.a</t>
  </si>
  <si>
    <t>impianti  ventilazione</t>
  </si>
  <si>
    <t>non rilevato</t>
  </si>
  <si>
    <t xml:space="preserve">Acqua Pozzo </t>
  </si>
  <si>
    <t>ph</t>
  </si>
  <si>
    <t>cloro residuo</t>
  </si>
  <si>
    <t>azoto ammoniacale</t>
  </si>
  <si>
    <t>colore</t>
  </si>
  <si>
    <t>torbidità</t>
  </si>
  <si>
    <t xml:space="preserve">clostridium   </t>
  </si>
  <si>
    <t xml:space="preserve">coliformi totali  </t>
  </si>
  <si>
    <t>ferro</t>
  </si>
  <si>
    <t>alluminio</t>
  </si>
  <si>
    <t>odore</t>
  </si>
  <si>
    <t>sapore</t>
  </si>
  <si>
    <t>conducibilità</t>
  </si>
  <si>
    <t>idrocarburi totali</t>
  </si>
  <si>
    <t xml:space="preserve">accettabile </t>
  </si>
  <si>
    <t>&gt; 6,5&lt;9,5</t>
  </si>
  <si>
    <t>steptococchi fecali</t>
  </si>
  <si>
    <t>arsenico</t>
  </si>
  <si>
    <t>n.r</t>
  </si>
  <si>
    <t>cadmio</t>
  </si>
  <si>
    <t>impianti di abbeveraggio</t>
  </si>
  <si>
    <t>serbatoio gasolio</t>
  </si>
  <si>
    <t>impianto antincendio</t>
  </si>
  <si>
    <t>controllo visivo</t>
  </si>
  <si>
    <t>visivo con asta graduata</t>
  </si>
  <si>
    <t>verifica effecienza</t>
  </si>
  <si>
    <t>mensile</t>
  </si>
  <si>
    <t>annuale</t>
  </si>
  <si>
    <t>no</t>
  </si>
  <si>
    <t>E' previsto il controllo radiometrico in ingresso? (SI/NO)</t>
  </si>
  <si>
    <t>E' previsto il controllo radiometrico in uscita ? (SI/NO)</t>
  </si>
  <si>
    <t>*  unità calcolate sul numero capi medi anno</t>
  </si>
  <si>
    <t>na (emissioni scarsamente rilevanti)</t>
  </si>
  <si>
    <t>pH</t>
  </si>
  <si>
    <t>Non previsto dal PMC.</t>
  </si>
  <si>
    <t xml:space="preserve"> </t>
  </si>
  <si>
    <t>Nel decreto dirigenziale non sono stabiliti criteri di verifica degli indici di performance. In ogni caso si precisa che dalla verifica degli indici di performance</t>
  </si>
  <si>
    <t>ambientali indicati nel PMC, non si evidenziano sostanziali differenze rispetto agli anni precedenti, pertanto si ritiene che gli standard ambientali del sito IPPC siano ampiamente rispettati.</t>
  </si>
  <si>
    <t>scarico n. 1</t>
  </si>
  <si>
    <t>disoleatore e disabbioatore</t>
  </si>
  <si>
    <t>si veda tab. 1.6.2</t>
  </si>
  <si>
    <t xml:space="preserve">scarizo n. 2 </t>
  </si>
  <si>
    <t xml:space="preserve">Manutenzione ordinaria </t>
  </si>
  <si>
    <t>ordinaria</t>
  </si>
  <si>
    <t>filtro a maniche</t>
  </si>
  <si>
    <t>vedi par. 1.5.2</t>
  </si>
  <si>
    <t>Tabella 2.1.2 - Interventi di manutenzione ordinaria (e straordinaria) sugli impianti di abbattimento degli inquinanti  (ed eventuali fasi critiche del processo)</t>
  </si>
  <si>
    <t>nastri di asportazione ed essiccazione forzata</t>
  </si>
  <si>
    <t>positivo</t>
  </si>
  <si>
    <t>vedi tab. 2.1.1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</si>
  <si>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</si>
  <si>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</si>
  <si>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</si>
  <si>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</si>
  <si>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</si>
  <si>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</si>
  <si>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</si>
  <si>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</si>
  <si>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</si>
  <si>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</si>
  <si>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</si>
  <si>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</si>
  <si>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verifica corretto spandimento pollina</t>
  </si>
  <si>
    <t>vasca stoccaggio pollina da pulcinaia</t>
  </si>
  <si>
    <t>vasca Imhoff</t>
  </si>
  <si>
    <t>unità di sedimentazione e disoleazione nr 1</t>
  </si>
  <si>
    <t>unità di sedimentazione e disoleazione nr 2</t>
  </si>
  <si>
    <t>04/04/18  -10/11/2018</t>
  </si>
  <si>
    <t>Analisi del10/04/2019 RdP n. _2019/04/032_____</t>
  </si>
  <si>
    <t>0.2</t>
  </si>
  <si>
    <t>analisi del   05/04/19</t>
  </si>
  <si>
    <t>nitrati</t>
  </si>
  <si>
    <t>nitriti</t>
  </si>
  <si>
    <t>verifica fumi</t>
  </si>
  <si>
    <t>28/06/2019- 17/12/2019</t>
  </si>
  <si>
    <t>verifica</t>
  </si>
  <si>
    <t>gasolio/ 2540  lt</t>
  </si>
  <si>
    <t>0822904656</t>
  </si>
  <si>
    <t>0823904656</t>
  </si>
  <si>
    <t xml:space="preserve">Analisi del 10/04/2019 </t>
  </si>
  <si>
    <t xml:space="preserve">Analisi del  07/10/2019  </t>
  </si>
  <si>
    <t xml:space="preserve">Analisi del  05/04/2019 </t>
  </si>
  <si>
    <t>analisi del 05/04 /2019</t>
  </si>
  <si>
    <t xml:space="preserve">Analisi del 30/09/2019 </t>
  </si>
  <si>
    <t>nr</t>
  </si>
  <si>
    <t>analisi del 30 /09 /2019</t>
  </si>
  <si>
    <t>analisi del 05/04/2019</t>
  </si>
  <si>
    <t>analisi del 30/09/19</t>
  </si>
  <si>
    <t>analisi del  30/09/19</t>
  </si>
  <si>
    <t>analisi del 30/09/2019</t>
  </si>
  <si>
    <t>rielivo piezometrico</t>
  </si>
  <si>
    <t>63,10  Mt  Pozzo  1</t>
  </si>
  <si>
    <t>62,7  Mt  Pozzo  2</t>
  </si>
  <si>
    <t>65.2</t>
  </si>
  <si>
    <t xml:space="preserve">N.A. </t>
  </si>
  <si>
    <t>N.A. STA PER NON APPLICABILE</t>
  </si>
  <si>
    <t>N.A.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</si>
</sst>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  <numFmt numFmtId="171" formatCode="[$-410]dddd\ d\ mmmm\ yyyy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Tahoma"/>
      <family val="2"/>
    </font>
    <font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i/>
      <sz val="12"/>
      <name val="Tahoma"/>
      <family val="2"/>
    </font>
    <font>
      <i/>
      <sz val="12"/>
      <color indexed="10"/>
      <name val="Tahoma"/>
      <family val="2"/>
    </font>
    <font>
      <b/>
      <vertAlign val="superscript"/>
      <sz val="12"/>
      <name val="Tahoma"/>
      <family val="2"/>
    </font>
    <font>
      <vertAlign val="superscript"/>
      <sz val="10"/>
      <name val="Tahoma"/>
      <family val="2"/>
    </font>
    <font>
      <u val="single"/>
      <sz val="7.5"/>
      <color indexed="12"/>
      <name val="Arial"/>
      <family val="2"/>
    </font>
    <font>
      <u val="single"/>
      <sz val="12"/>
      <color indexed="12"/>
      <name val="Arial"/>
      <family val="2"/>
    </font>
    <font>
      <sz val="12"/>
      <color indexed="10"/>
      <name val="Arial"/>
      <family val="2"/>
    </font>
    <font>
      <vertAlign val="superscript"/>
      <sz val="12"/>
      <name val="Tahoma"/>
      <family val="2"/>
    </font>
    <font>
      <b/>
      <sz val="12"/>
      <color indexed="46"/>
      <name val="Tahoma"/>
      <family val="2"/>
    </font>
    <font>
      <sz val="12"/>
      <color indexed="10"/>
      <name val="Tahoma"/>
      <family val="2"/>
    </font>
    <font>
      <b/>
      <vertAlign val="superscript"/>
      <sz val="10"/>
      <name val="Tahoma"/>
      <family val="2"/>
    </font>
    <font>
      <b/>
      <sz val="10"/>
      <name val="Tahoma"/>
      <family val="2"/>
    </font>
    <font>
      <sz val="12"/>
      <color indexed="12"/>
      <name val="Tahoma"/>
      <family val="2"/>
    </font>
    <font>
      <b/>
      <sz val="12"/>
      <color indexed="10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trike/>
      <sz val="12"/>
      <name val="Tahoma"/>
      <family val="2"/>
    </font>
    <font>
      <u val="single"/>
      <sz val="12"/>
      <color indexed="12"/>
      <name val="Tahoma"/>
      <family val="2"/>
    </font>
    <font>
      <b/>
      <sz val="11"/>
      <color indexed="10"/>
      <name val="Tahoma"/>
      <family val="2"/>
    </font>
    <font>
      <b/>
      <sz val="11"/>
      <name val="Tahoma"/>
      <family val="2"/>
    </font>
    <font>
      <i/>
      <sz val="12"/>
      <color indexed="8"/>
      <name val="Tahoma"/>
      <family val="2"/>
    </font>
    <font>
      <i/>
      <sz val="11"/>
      <name val="Tahoma"/>
      <family val="2"/>
    </font>
    <font>
      <sz val="10"/>
      <name val="Tahoma"/>
      <family val="2"/>
    </font>
    <font>
      <b/>
      <sz val="18"/>
      <name val="Tahoma"/>
      <family val="2"/>
    </font>
    <font>
      <b/>
      <sz val="12"/>
      <name val="Arial"/>
      <family val="2"/>
    </font>
    <font>
      <u val="single"/>
      <sz val="9.5"/>
      <color indexed="20"/>
      <name val="Arial"/>
      <family val="2"/>
    </font>
    <font>
      <u val="single"/>
      <sz val="9.5"/>
      <color theme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1" applyNumberFormat="0" applyAlignment="0" applyProtection="0"/>
    <xf numFmtId="0" fontId="4" fillId="0" borderId="2" applyNumberFormat="0" applyFill="0" applyAlignment="0" applyProtection="0"/>
    <xf numFmtId="0" fontId="5" fillId="11" borderId="3" applyNumberFormat="0" applyAlignment="0" applyProtection="0"/>
    <xf numFmtId="0" fontId="2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6" fillId="3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8" borderId="0" applyNumberFormat="0" applyBorder="0" applyAlignment="0" applyProtection="0"/>
    <xf numFmtId="0" fontId="0" fillId="4" borderId="4" applyNumberFormat="0" applyAlignment="0" applyProtection="0"/>
    <xf numFmtId="0" fontId="8" fillId="2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34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49" fontId="18" fillId="0" borderId="0" xfId="0" applyNumberFormat="1" applyFont="1" applyBorder="1" applyAlignment="1">
      <alignment horizontal="right" vertical="center" wrapText="1"/>
    </xf>
    <xf numFmtId="49" fontId="18" fillId="0" borderId="0" xfId="0" applyNumberFormat="1" applyFont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left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49" fontId="18" fillId="0" borderId="0" xfId="0" applyNumberFormat="1" applyFont="1" applyBorder="1" applyAlignment="1">
      <alignment vertical="center" wrapText="1"/>
    </xf>
    <xf numFmtId="0" fontId="23" fillId="0" borderId="0" xfId="0" applyFont="1" applyBorder="1" applyAlignment="1">
      <alignment/>
    </xf>
    <xf numFmtId="0" fontId="22" fillId="0" borderId="0" xfId="0" applyFont="1" applyAlignment="1">
      <alignment/>
    </xf>
    <xf numFmtId="0" fontId="20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0" borderId="11" xfId="0" applyFont="1" applyBorder="1" applyAlignment="1">
      <alignment/>
    </xf>
    <xf numFmtId="0" fontId="20" fillId="18" borderId="12" xfId="0" applyFont="1" applyFill="1" applyBorder="1" applyAlignment="1">
      <alignment horizontal="center" vertical="center"/>
    </xf>
    <xf numFmtId="0" fontId="20" fillId="18" borderId="13" xfId="0" applyFont="1" applyFill="1" applyBorder="1" applyAlignment="1">
      <alignment horizontal="center" vertical="center"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27" fillId="0" borderId="11" xfId="36" applyNumberFormat="1" applyFont="1" applyFill="1" applyBorder="1" applyAlignment="1" applyProtection="1">
      <alignment/>
      <protection/>
    </xf>
    <xf numFmtId="0" fontId="28" fillId="0" borderId="0" xfId="0" applyFont="1" applyBorder="1" applyAlignment="1">
      <alignment/>
    </xf>
    <xf numFmtId="0" fontId="19" fillId="0" borderId="0" xfId="0" applyFont="1" applyFill="1" applyAlignment="1">
      <alignment/>
    </xf>
    <xf numFmtId="0" fontId="20" fillId="0" borderId="11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8" fillId="0" borderId="2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20" fillId="18" borderId="12" xfId="0" applyFont="1" applyFill="1" applyBorder="1" applyAlignment="1">
      <alignment horizontal="center" vertical="center" wrapText="1"/>
    </xf>
    <xf numFmtId="0" fontId="20" fillId="18" borderId="13" xfId="0" applyFont="1" applyFill="1" applyBorder="1" applyAlignment="1">
      <alignment horizontal="center" vertical="center" wrapText="1"/>
    </xf>
    <xf numFmtId="0" fontId="20" fillId="18" borderId="21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 wrapText="1"/>
    </xf>
    <xf numFmtId="0" fontId="18" fillId="0" borderId="23" xfId="0" applyFont="1" applyBorder="1" applyAlignment="1">
      <alignment horizontal="center" wrapText="1"/>
    </xf>
    <xf numFmtId="0" fontId="18" fillId="0" borderId="24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20" fillId="0" borderId="11" xfId="0" applyFont="1" applyBorder="1" applyAlignment="1">
      <alignment horizontal="left" vertical="center"/>
    </xf>
    <xf numFmtId="0" fontId="22" fillId="0" borderId="0" xfId="0" applyFont="1" applyAlignment="1">
      <alignment/>
    </xf>
    <xf numFmtId="0" fontId="18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0" borderId="0" xfId="0" applyFont="1" applyBorder="1" applyAlignment="1">
      <alignment horizontal="left" vertical="center"/>
    </xf>
    <xf numFmtId="0" fontId="18" fillId="0" borderId="25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20" fillId="18" borderId="15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Fill="1" applyBorder="1" applyAlignment="1">
      <alignment horizontal="left" vertical="center"/>
    </xf>
    <xf numFmtId="0" fontId="20" fillId="0" borderId="0" xfId="0" applyFont="1" applyBorder="1" applyAlignment="1">
      <alignment horizontal="right" vertical="center"/>
    </xf>
    <xf numFmtId="0" fontId="20" fillId="0" borderId="1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0" fillId="18" borderId="15" xfId="0" applyFont="1" applyFill="1" applyBorder="1" applyAlignment="1">
      <alignment horizontal="left" vertical="center"/>
    </xf>
    <xf numFmtId="0" fontId="30" fillId="0" borderId="0" xfId="0" applyFont="1" applyBorder="1" applyAlignment="1">
      <alignment horizontal="center" wrapText="1"/>
    </xf>
    <xf numFmtId="0" fontId="20" fillId="18" borderId="26" xfId="0" applyFont="1" applyFill="1" applyBorder="1" applyAlignment="1">
      <alignment horizontal="center" vertical="center" wrapText="1"/>
    </xf>
    <xf numFmtId="0" fontId="20" fillId="18" borderId="20" xfId="0" applyFont="1" applyFill="1" applyBorder="1" applyAlignment="1">
      <alignment horizontal="center" vertical="center" wrapText="1"/>
    </xf>
    <xf numFmtId="0" fontId="18" fillId="2" borderId="27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/>
    </xf>
    <xf numFmtId="0" fontId="31" fillId="0" borderId="0" xfId="0" applyFont="1" applyBorder="1" applyAlignment="1">
      <alignment horizontal="left" vertical="center"/>
    </xf>
    <xf numFmtId="0" fontId="18" fillId="0" borderId="0" xfId="0" applyFont="1" applyFill="1" applyAlignment="1">
      <alignment/>
    </xf>
    <xf numFmtId="0" fontId="18" fillId="0" borderId="15" xfId="0" applyFont="1" applyBorder="1" applyAlignment="1">
      <alignment horizontal="center"/>
    </xf>
    <xf numFmtId="0" fontId="18" fillId="0" borderId="16" xfId="0" applyFont="1" applyFill="1" applyBorder="1" applyAlignment="1">
      <alignment horizontal="center" vertical="center"/>
    </xf>
    <xf numFmtId="170" fontId="18" fillId="0" borderId="15" xfId="0" applyNumberFormat="1" applyFont="1" applyFill="1" applyBorder="1" applyAlignment="1">
      <alignment/>
    </xf>
    <xf numFmtId="0" fontId="18" fillId="0" borderId="15" xfId="0" applyFont="1" applyFill="1" applyBorder="1" applyAlignment="1">
      <alignment/>
    </xf>
    <xf numFmtId="0" fontId="18" fillId="0" borderId="15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170" fontId="18" fillId="0" borderId="18" xfId="0" applyNumberFormat="1" applyFont="1" applyFill="1" applyBorder="1" applyAlignment="1">
      <alignment/>
    </xf>
    <xf numFmtId="0" fontId="31" fillId="0" borderId="0" xfId="0" applyFont="1" applyAlignment="1">
      <alignment/>
    </xf>
    <xf numFmtId="0" fontId="18" fillId="0" borderId="15" xfId="0" applyFont="1" applyFill="1" applyBorder="1" applyAlignment="1">
      <alignment horizontal="right"/>
    </xf>
    <xf numFmtId="0" fontId="18" fillId="0" borderId="15" xfId="0" applyFont="1" applyFill="1" applyBorder="1" applyAlignment="1">
      <alignment horizontal="right" vertical="center"/>
    </xf>
    <xf numFmtId="0" fontId="20" fillId="18" borderId="26" xfId="0" applyFont="1" applyFill="1" applyBorder="1" applyAlignment="1">
      <alignment horizontal="center" vertical="top" wrapText="1"/>
    </xf>
    <xf numFmtId="0" fontId="20" fillId="18" borderId="28" xfId="0" applyFont="1" applyFill="1" applyBorder="1" applyAlignment="1">
      <alignment horizontal="center" vertical="top" wrapText="1"/>
    </xf>
    <xf numFmtId="0" fontId="20" fillId="18" borderId="29" xfId="0" applyFont="1" applyFill="1" applyBorder="1" applyAlignment="1">
      <alignment horizontal="center" vertical="top" wrapText="1"/>
    </xf>
    <xf numFmtId="0" fontId="18" fillId="0" borderId="0" xfId="0" applyFont="1" applyBorder="1" applyAlignment="1">
      <alignment horizontal="left" vertical="center" wrapText="1"/>
    </xf>
    <xf numFmtId="0" fontId="18" fillId="0" borderId="12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/>
    </xf>
    <xf numFmtId="0" fontId="18" fillId="0" borderId="15" xfId="0" applyFont="1" applyFill="1" applyBorder="1" applyAlignment="1">
      <alignment horizontal="center"/>
    </xf>
    <xf numFmtId="0" fontId="18" fillId="0" borderId="0" xfId="0" applyFont="1" applyBorder="1" applyAlignment="1">
      <alignment vertical="center"/>
    </xf>
    <xf numFmtId="0" fontId="20" fillId="18" borderId="13" xfId="0" applyFont="1" applyFill="1" applyBorder="1" applyAlignment="1">
      <alignment horizontal="center" wrapText="1"/>
    </xf>
    <xf numFmtId="0" fontId="20" fillId="18" borderId="12" xfId="0" applyFont="1" applyFill="1" applyBorder="1" applyAlignment="1">
      <alignment horizontal="center" wrapText="1"/>
    </xf>
    <xf numFmtId="0" fontId="36" fillId="18" borderId="13" xfId="0" applyFont="1" applyFill="1" applyBorder="1" applyAlignment="1">
      <alignment horizontal="center" wrapText="1"/>
    </xf>
    <xf numFmtId="0" fontId="20" fillId="18" borderId="21" xfId="0" applyFont="1" applyFill="1" applyBorder="1" applyAlignment="1">
      <alignment horizontal="center" wrapText="1"/>
    </xf>
    <xf numFmtId="0" fontId="37" fillId="0" borderId="14" xfId="0" applyFont="1" applyBorder="1" applyAlignment="1">
      <alignment horizontal="center" vertical="top" wrapText="1"/>
    </xf>
    <xf numFmtId="0" fontId="37" fillId="0" borderId="15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0" fontId="37" fillId="0" borderId="18" xfId="0" applyFont="1" applyBorder="1" applyAlignment="1">
      <alignment horizontal="center" vertical="top" wrapText="1"/>
    </xf>
    <xf numFmtId="0" fontId="38" fillId="0" borderId="0" xfId="0" applyFont="1" applyAlignment="1">
      <alignment/>
    </xf>
    <xf numFmtId="0" fontId="18" fillId="19" borderId="0" xfId="0" applyFont="1" applyFill="1" applyAlignment="1">
      <alignment/>
    </xf>
    <xf numFmtId="0" fontId="20" fillId="0" borderId="0" xfId="0" applyFont="1" applyAlignment="1">
      <alignment/>
    </xf>
    <xf numFmtId="0" fontId="20" fillId="18" borderId="20" xfId="0" applyFont="1" applyFill="1" applyBorder="1" applyAlignment="1">
      <alignment horizontal="left" vertical="center"/>
    </xf>
    <xf numFmtId="0" fontId="39" fillId="0" borderId="0" xfId="36" applyNumberFormat="1" applyFont="1" applyFill="1" applyBorder="1" applyAlignment="1" applyProtection="1">
      <alignment/>
      <protection/>
    </xf>
    <xf numFmtId="0" fontId="20" fillId="0" borderId="26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18" fillId="2" borderId="31" xfId="0" applyFont="1" applyFill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32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31" xfId="0" applyNumberFormat="1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justify"/>
    </xf>
    <xf numFmtId="0" fontId="18" fillId="0" borderId="0" xfId="0" applyFont="1" applyAlignment="1">
      <alignment/>
    </xf>
    <xf numFmtId="0" fontId="20" fillId="18" borderId="17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top" wrapText="1"/>
    </xf>
    <xf numFmtId="0" fontId="20" fillId="18" borderId="33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/>
    </xf>
    <xf numFmtId="0" fontId="18" fillId="0" borderId="34" xfId="0" applyFont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35" xfId="0" applyFont="1" applyBorder="1" applyAlignment="1">
      <alignment/>
    </xf>
    <xf numFmtId="0" fontId="18" fillId="0" borderId="14" xfId="0" applyFont="1" applyFill="1" applyBorder="1" applyAlignment="1">
      <alignment/>
    </xf>
    <xf numFmtId="0" fontId="18" fillId="0" borderId="14" xfId="0" applyFont="1" applyFill="1" applyBorder="1" applyAlignment="1">
      <alignment horizontal="right"/>
    </xf>
    <xf numFmtId="0" fontId="18" fillId="0" borderId="14" xfId="0" applyFont="1" applyFill="1" applyBorder="1" applyAlignment="1">
      <alignment horizontal="right" vertical="center"/>
    </xf>
    <xf numFmtId="0" fontId="18" fillId="0" borderId="36" xfId="0" applyFont="1" applyBorder="1" applyAlignment="1">
      <alignment/>
    </xf>
    <xf numFmtId="0" fontId="18" fillId="0" borderId="17" xfId="0" applyFont="1" applyFill="1" applyBorder="1" applyAlignment="1">
      <alignment horizontal="right" vertical="center"/>
    </xf>
    <xf numFmtId="0" fontId="18" fillId="0" borderId="0" xfId="0" applyFont="1" applyAlignment="1">
      <alignment horizontal="justify"/>
    </xf>
    <xf numFmtId="0" fontId="20" fillId="0" borderId="15" xfId="0" applyFont="1" applyFill="1" applyBorder="1" applyAlignment="1">
      <alignment horizontal="center" vertical="center" wrapText="1"/>
    </xf>
    <xf numFmtId="15" fontId="20" fillId="0" borderId="15" xfId="0" applyNumberFormat="1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wrapText="1"/>
    </xf>
    <xf numFmtId="0" fontId="18" fillId="0" borderId="16" xfId="0" applyFont="1" applyBorder="1" applyAlignment="1">
      <alignment wrapText="1"/>
    </xf>
    <xf numFmtId="0" fontId="18" fillId="0" borderId="18" xfId="0" applyFont="1" applyBorder="1" applyAlignment="1">
      <alignment horizontal="center" wrapText="1"/>
    </xf>
    <xf numFmtId="0" fontId="18" fillId="0" borderId="18" xfId="0" applyFont="1" applyFill="1" applyBorder="1" applyAlignment="1">
      <alignment horizontal="center" wrapText="1"/>
    </xf>
    <xf numFmtId="0" fontId="18" fillId="0" borderId="19" xfId="0" applyFont="1" applyBorder="1" applyAlignment="1">
      <alignment wrapText="1"/>
    </xf>
    <xf numFmtId="0" fontId="37" fillId="0" borderId="17" xfId="0" applyFont="1" applyBorder="1" applyAlignment="1">
      <alignment wrapText="1"/>
    </xf>
    <xf numFmtId="0" fontId="20" fillId="18" borderId="12" xfId="0" applyFont="1" applyFill="1" applyBorder="1" applyAlignment="1">
      <alignment horizontal="center" vertical="top" wrapText="1"/>
    </xf>
    <xf numFmtId="0" fontId="20" fillId="18" borderId="13" xfId="0" applyFont="1" applyFill="1" applyBorder="1" applyAlignment="1">
      <alignment horizontal="center" vertical="top" wrapText="1"/>
    </xf>
    <xf numFmtId="0" fontId="20" fillId="18" borderId="21" xfId="0" applyFont="1" applyFill="1" applyBorder="1" applyAlignment="1">
      <alignment horizontal="center" vertical="top" wrapText="1"/>
    </xf>
    <xf numFmtId="0" fontId="37" fillId="0" borderId="15" xfId="0" applyFont="1" applyFill="1" applyBorder="1" applyAlignment="1">
      <alignment horizontal="center" vertical="top" wrapText="1"/>
    </xf>
    <xf numFmtId="0" fontId="18" fillId="0" borderId="37" xfId="0" applyFont="1" applyBorder="1" applyAlignment="1">
      <alignment/>
    </xf>
    <xf numFmtId="0" fontId="34" fillId="0" borderId="15" xfId="0" applyFont="1" applyBorder="1" applyAlignment="1">
      <alignment horizontal="center" vertical="top" wrapText="1"/>
    </xf>
    <xf numFmtId="16" fontId="18" fillId="0" borderId="15" xfId="0" applyNumberFormat="1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20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0" fillId="18" borderId="28" xfId="0" applyFont="1" applyFill="1" applyBorder="1" applyAlignment="1">
      <alignment horizontal="center" vertical="center" wrapText="1"/>
    </xf>
    <xf numFmtId="0" fontId="20" fillId="18" borderId="38" xfId="0" applyFont="1" applyFill="1" applyBorder="1" applyAlignment="1">
      <alignment horizontal="center" vertical="center" wrapText="1"/>
    </xf>
    <xf numFmtId="0" fontId="20" fillId="18" borderId="29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9" fontId="19" fillId="2" borderId="15" xfId="5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>
      <alignment/>
    </xf>
    <xf numFmtId="0" fontId="18" fillId="0" borderId="39" xfId="0" applyFont="1" applyBorder="1" applyAlignment="1">
      <alignment/>
    </xf>
    <xf numFmtId="0" fontId="18" fillId="0" borderId="40" xfId="0" applyFont="1" applyBorder="1" applyAlignment="1">
      <alignment/>
    </xf>
    <xf numFmtId="0" fontId="18" fillId="0" borderId="41" xfId="0" applyFont="1" applyBorder="1" applyAlignment="1">
      <alignment/>
    </xf>
    <xf numFmtId="0" fontId="20" fillId="0" borderId="39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18" fillId="0" borderId="15" xfId="0" applyFont="1" applyBorder="1" applyAlignment="1">
      <alignment horizontal="left" vertical="center" wrapText="1"/>
    </xf>
    <xf numFmtId="0" fontId="18" fillId="2" borderId="43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/>
    </xf>
    <xf numFmtId="0" fontId="18" fillId="2" borderId="41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/>
    </xf>
    <xf numFmtId="0" fontId="18" fillId="0" borderId="41" xfId="0" applyFont="1" applyBorder="1" applyAlignment="1">
      <alignment horizontal="center" vertical="center"/>
    </xf>
    <xf numFmtId="0" fontId="18" fillId="2" borderId="27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18" fillId="20" borderId="15" xfId="0" applyFont="1" applyFill="1" applyBorder="1" applyAlignment="1">
      <alignment horizontal="left" vertical="center"/>
    </xf>
    <xf numFmtId="0" fontId="18" fillId="20" borderId="15" xfId="0" applyFont="1" applyFill="1" applyBorder="1" applyAlignment="1">
      <alignment/>
    </xf>
    <xf numFmtId="0" fontId="18" fillId="21" borderId="0" xfId="0" applyFont="1" applyFill="1" applyAlignment="1">
      <alignment/>
    </xf>
    <xf numFmtId="0" fontId="18" fillId="0" borderId="45" xfId="0" applyFont="1" applyBorder="1" applyAlignment="1">
      <alignment/>
    </xf>
    <xf numFmtId="0" fontId="20" fillId="0" borderId="31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/>
    </xf>
    <xf numFmtId="0" fontId="18" fillId="0" borderId="31" xfId="0" applyFont="1" applyBorder="1" applyAlignment="1">
      <alignment/>
    </xf>
    <xf numFmtId="0" fontId="18" fillId="0" borderId="48" xfId="0" applyFont="1" applyBorder="1" applyAlignment="1">
      <alignment/>
    </xf>
    <xf numFmtId="0" fontId="20" fillId="0" borderId="48" xfId="0" applyFont="1" applyBorder="1" applyAlignment="1">
      <alignment horizontal="center" vertical="center"/>
    </xf>
    <xf numFmtId="0" fontId="20" fillId="18" borderId="49" xfId="0" applyFont="1" applyFill="1" applyBorder="1" applyAlignment="1">
      <alignment horizontal="left" vertical="center" wrapText="1"/>
    </xf>
    <xf numFmtId="0" fontId="20" fillId="0" borderId="32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/>
    </xf>
    <xf numFmtId="0" fontId="18" fillId="0" borderId="40" xfId="0" applyFont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top" wrapText="1"/>
    </xf>
    <xf numFmtId="0" fontId="37" fillId="0" borderId="16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left" vertical="center" wrapText="1"/>
    </xf>
    <xf numFmtId="0" fontId="20" fillId="18" borderId="20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18" fillId="18" borderId="20" xfId="0" applyFont="1" applyFill="1" applyBorder="1" applyAlignment="1">
      <alignment horizontal="center"/>
    </xf>
    <xf numFmtId="0" fontId="18" fillId="0" borderId="12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20" fillId="18" borderId="52" xfId="0" applyFont="1" applyFill="1" applyBorder="1" applyAlignment="1">
      <alignment horizontal="center" vertical="center" wrapText="1"/>
    </xf>
    <xf numFmtId="0" fontId="20" fillId="18" borderId="53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18" fillId="0" borderId="0" xfId="0" applyFont="1" applyFill="1" applyBorder="1" applyAlignment="1">
      <alignment horizontal="right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8" fillId="21" borderId="20" xfId="0" applyFont="1" applyFill="1" applyBorder="1" applyAlignment="1">
      <alignment horizontal="left" vertical="center"/>
    </xf>
    <xf numFmtId="0" fontId="18" fillId="0" borderId="33" xfId="0" applyFont="1" applyBorder="1" applyAlignment="1">
      <alignment horizontal="center" vertical="center"/>
    </xf>
    <xf numFmtId="0" fontId="18" fillId="0" borderId="13" xfId="0" applyFont="1" applyFill="1" applyBorder="1" applyAlignment="1">
      <alignment horizontal="center"/>
    </xf>
    <xf numFmtId="0" fontId="18" fillId="0" borderId="34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55" xfId="0" applyFont="1" applyBorder="1" applyAlignment="1">
      <alignment horizontal="center" vertical="center"/>
    </xf>
    <xf numFmtId="0" fontId="18" fillId="0" borderId="56" xfId="0" applyFont="1" applyFill="1" applyBorder="1" applyAlignment="1">
      <alignment horizontal="center"/>
    </xf>
    <xf numFmtId="0" fontId="18" fillId="0" borderId="35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57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59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/>
    </xf>
    <xf numFmtId="0" fontId="18" fillId="0" borderId="60" xfId="0" applyFont="1" applyBorder="1" applyAlignment="1">
      <alignment horizontal="center"/>
    </xf>
    <xf numFmtId="0" fontId="18" fillId="0" borderId="61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/>
    </xf>
    <xf numFmtId="0" fontId="18" fillId="0" borderId="41" xfId="0" applyFont="1" applyFill="1" applyBorder="1" applyAlignment="1">
      <alignment horizontal="center" vertical="center"/>
    </xf>
    <xf numFmtId="0" fontId="18" fillId="22" borderId="20" xfId="0" applyFont="1" applyFill="1" applyBorder="1" applyAlignment="1">
      <alignment horizontal="center"/>
    </xf>
    <xf numFmtId="1" fontId="18" fillId="0" borderId="15" xfId="0" applyNumberFormat="1" applyFont="1" applyFill="1" applyBorder="1" applyAlignment="1">
      <alignment/>
    </xf>
    <xf numFmtId="0" fontId="37" fillId="0" borderId="14" xfId="0" applyFont="1" applyFill="1" applyBorder="1" applyAlignment="1">
      <alignment horizontal="center" wrapText="1"/>
    </xf>
    <xf numFmtId="0" fontId="20" fillId="0" borderId="14" xfId="0" applyFont="1" applyFill="1" applyBorder="1" applyAlignment="1">
      <alignment horizontal="center" vertical="center" wrapText="1"/>
    </xf>
    <xf numFmtId="14" fontId="18" fillId="0" borderId="15" xfId="0" applyNumberFormat="1" applyFont="1" applyFill="1" applyBorder="1" applyAlignment="1">
      <alignment horizontal="center" wrapText="1"/>
    </xf>
    <xf numFmtId="0" fontId="18" fillId="0" borderId="14" xfId="0" applyFont="1" applyFill="1" applyBorder="1" applyAlignment="1">
      <alignment wrapText="1"/>
    </xf>
    <xf numFmtId="0" fontId="18" fillId="0" borderId="17" xfId="0" applyFont="1" applyFill="1" applyBorder="1" applyAlignment="1">
      <alignment horizontal="center" wrapText="1"/>
    </xf>
    <xf numFmtId="0" fontId="20" fillId="0" borderId="27" xfId="0" applyFont="1" applyFill="1" applyBorder="1" applyAlignment="1">
      <alignment horizontal="center" vertical="center" wrapText="1"/>
    </xf>
    <xf numFmtId="0" fontId="18" fillId="0" borderId="39" xfId="0" applyFont="1" applyBorder="1" applyAlignment="1">
      <alignment horizontal="center" wrapText="1"/>
    </xf>
    <xf numFmtId="0" fontId="18" fillId="0" borderId="31" xfId="0" applyFont="1" applyBorder="1" applyAlignment="1">
      <alignment horizontal="center" wrapText="1"/>
    </xf>
    <xf numFmtId="15" fontId="20" fillId="0" borderId="31" xfId="0" applyNumberFormat="1" applyFont="1" applyFill="1" applyBorder="1" applyAlignment="1">
      <alignment horizontal="center" vertical="center" wrapText="1"/>
    </xf>
    <xf numFmtId="0" fontId="37" fillId="0" borderId="40" xfId="0" applyFont="1" applyFill="1" applyBorder="1" applyAlignment="1">
      <alignment horizontal="center" wrapText="1"/>
    </xf>
    <xf numFmtId="0" fontId="18" fillId="0" borderId="39" xfId="0" applyFont="1" applyFill="1" applyBorder="1" applyAlignment="1">
      <alignment horizontal="center" wrapText="1"/>
    </xf>
    <xf numFmtId="0" fontId="18" fillId="0" borderId="42" xfId="0" applyFont="1" applyBorder="1" applyAlignment="1">
      <alignment wrapText="1"/>
    </xf>
    <xf numFmtId="0" fontId="18" fillId="0" borderId="14" xfId="0" applyFont="1" applyFill="1" applyBorder="1" applyAlignment="1">
      <alignment horizontal="center" vertical="top" wrapText="1"/>
    </xf>
    <xf numFmtId="14" fontId="18" fillId="0" borderId="14" xfId="0" applyNumberFormat="1" applyFont="1" applyFill="1" applyBorder="1" applyAlignment="1">
      <alignment horizontal="center" vertical="top" wrapText="1"/>
    </xf>
    <xf numFmtId="0" fontId="42" fillId="0" borderId="14" xfId="0" applyFont="1" applyFill="1" applyBorder="1" applyAlignment="1">
      <alignment horizontal="center" wrapText="1"/>
    </xf>
    <xf numFmtId="0" fontId="18" fillId="0" borderId="16" xfId="0" applyFont="1" applyFill="1" applyBorder="1" applyAlignment="1">
      <alignment/>
    </xf>
    <xf numFmtId="0" fontId="37" fillId="0" borderId="14" xfId="0" applyFont="1" applyFill="1" applyBorder="1" applyAlignment="1">
      <alignment horizontal="center" vertical="top" wrapText="1"/>
    </xf>
    <xf numFmtId="0" fontId="37" fillId="0" borderId="15" xfId="0" applyFont="1" applyFill="1" applyBorder="1" applyAlignment="1">
      <alignment horizontal="center" wrapText="1"/>
    </xf>
    <xf numFmtId="0" fontId="20" fillId="0" borderId="0" xfId="0" applyFont="1" applyFill="1" applyAlignment="1">
      <alignment/>
    </xf>
    <xf numFmtId="15" fontId="18" fillId="0" borderId="0" xfId="0" applyNumberFormat="1" applyFont="1" applyAlignment="1">
      <alignment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  <xf numFmtId="14" fontId="18" fillId="21" borderId="20" xfId="0" applyNumberFormat="1" applyFont="1" applyFill="1" applyBorder="1" applyAlignment="1">
      <alignment horizontal="left" vertical="center"/>
    </xf>
    <xf numFmtId="0" fontId="20" fillId="0" borderId="15" xfId="0" applyFont="1" applyFill="1" applyBorder="1" applyAlignment="1">
      <alignment horizontal="center" wrapText="1"/>
    </xf>
    <xf numFmtId="0" fontId="18" fillId="23" borderId="15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left" vertical="center" wrapText="1"/>
    </xf>
    <xf numFmtId="3" fontId="18" fillId="0" borderId="15" xfId="0" applyNumberFormat="1" applyFont="1" applyBorder="1" applyAlignment="1">
      <alignment horizontal="center" vertical="center"/>
    </xf>
    <xf numFmtId="0" fontId="37" fillId="0" borderId="0" xfId="0" applyFont="1" applyFill="1" applyAlignment="1">
      <alignment/>
    </xf>
    <xf numFmtId="17" fontId="20" fillId="0" borderId="0" xfId="0" applyNumberFormat="1" applyFont="1" applyBorder="1" applyAlignment="1">
      <alignment horizontal="center"/>
    </xf>
    <xf numFmtId="14" fontId="18" fillId="22" borderId="20" xfId="0" applyNumberFormat="1" applyFont="1" applyFill="1" applyBorder="1" applyAlignment="1">
      <alignment horizontal="center"/>
    </xf>
    <xf numFmtId="17" fontId="20" fillId="18" borderId="20" xfId="0" applyNumberFormat="1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left" vertical="center"/>
    </xf>
    <xf numFmtId="170" fontId="18" fillId="0" borderId="15" xfId="0" applyNumberFormat="1" applyFont="1" applyFill="1" applyBorder="1" applyAlignment="1">
      <alignment horizontal="center"/>
    </xf>
    <xf numFmtId="170" fontId="18" fillId="0" borderId="18" xfId="0" applyNumberFormat="1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 vertical="top" wrapText="1"/>
    </xf>
    <xf numFmtId="0" fontId="18" fillId="0" borderId="21" xfId="0" applyFont="1" applyFill="1" applyBorder="1" applyAlignment="1">
      <alignment horizontal="center" vertical="top" wrapText="1"/>
    </xf>
    <xf numFmtId="0" fontId="18" fillId="0" borderId="18" xfId="0" applyFont="1" applyFill="1" applyBorder="1" applyAlignment="1">
      <alignment horizontal="center" vertical="top" wrapText="1"/>
    </xf>
    <xf numFmtId="0" fontId="18" fillId="0" borderId="19" xfId="0" applyFont="1" applyFill="1" applyBorder="1" applyAlignment="1">
      <alignment horizontal="center" vertical="top" wrapText="1"/>
    </xf>
    <xf numFmtId="0" fontId="18" fillId="0" borderId="20" xfId="0" applyFont="1" applyFill="1" applyBorder="1" applyAlignment="1">
      <alignment horizontal="center" vertical="center"/>
    </xf>
    <xf numFmtId="14" fontId="18" fillId="0" borderId="20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20" fillId="18" borderId="62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8" fillId="0" borderId="10" xfId="0" applyFont="1" applyBorder="1" applyAlignment="1">
      <alignment horizontal="center"/>
    </xf>
    <xf numFmtId="0" fontId="22" fillId="0" borderId="0" xfId="0" applyFont="1" applyBorder="1" applyAlignment="1">
      <alignment/>
    </xf>
    <xf numFmtId="49" fontId="18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49" fontId="18" fillId="0" borderId="10" xfId="0" applyNumberFormat="1" applyFont="1" applyBorder="1" applyAlignment="1">
      <alignment/>
    </xf>
    <xf numFmtId="0" fontId="26" fillId="0" borderId="10" xfId="36" applyBorder="1" applyAlignment="1">
      <alignment/>
    </xf>
    <xf numFmtId="0" fontId="18" fillId="0" borderId="10" xfId="0" applyFont="1" applyBorder="1" applyAlignment="1">
      <alignment/>
    </xf>
    <xf numFmtId="0" fontId="23" fillId="0" borderId="0" xfId="0" applyFont="1" applyBorder="1" applyAlignment="1">
      <alignment/>
    </xf>
    <xf numFmtId="0" fontId="20" fillId="0" borderId="0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center"/>
    </xf>
    <xf numFmtId="0" fontId="20" fillId="18" borderId="21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20" fillId="18" borderId="20" xfId="0" applyFont="1" applyFill="1" applyBorder="1" applyAlignment="1">
      <alignment horizontal="left" vertical="center" wrapText="1"/>
    </xf>
    <xf numFmtId="0" fontId="20" fillId="18" borderId="34" xfId="0" applyFont="1" applyFill="1" applyBorder="1" applyAlignment="1">
      <alignment horizontal="center" vertical="center"/>
    </xf>
    <xf numFmtId="0" fontId="20" fillId="18" borderId="63" xfId="0" applyFont="1" applyFill="1" applyBorder="1" applyAlignment="1">
      <alignment horizontal="center" vertical="center"/>
    </xf>
    <xf numFmtId="0" fontId="20" fillId="18" borderId="64" xfId="0" applyFont="1" applyFill="1" applyBorder="1" applyAlignment="1">
      <alignment horizontal="center" vertical="center"/>
    </xf>
    <xf numFmtId="0" fontId="20" fillId="18" borderId="25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/>
    </xf>
    <xf numFmtId="0" fontId="18" fillId="0" borderId="14" xfId="0" applyFont="1" applyFill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49" xfId="0" applyFont="1" applyFill="1" applyBorder="1" applyAlignment="1">
      <alignment horizontal="center"/>
    </xf>
    <xf numFmtId="0" fontId="18" fillId="0" borderId="17" xfId="0" applyFont="1" applyFill="1" applyBorder="1" applyAlignment="1">
      <alignment/>
    </xf>
    <xf numFmtId="0" fontId="18" fillId="0" borderId="40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8" fillId="0" borderId="49" xfId="0" applyFont="1" applyFill="1" applyBorder="1" applyAlignment="1">
      <alignment horizontal="center" wrapText="1"/>
    </xf>
    <xf numFmtId="0" fontId="18" fillId="0" borderId="14" xfId="0" applyFont="1" applyFill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8" fillId="0" borderId="35" xfId="0" applyFont="1" applyFill="1" applyBorder="1" applyAlignment="1">
      <alignment horizontal="center"/>
    </xf>
    <xf numFmtId="0" fontId="18" fillId="0" borderId="56" xfId="0" applyFont="1" applyFill="1" applyBorder="1" applyAlignment="1">
      <alignment horizontal="center"/>
    </xf>
    <xf numFmtId="0" fontId="20" fillId="18" borderId="13" xfId="0" applyFont="1" applyFill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20" fillId="18" borderId="20" xfId="0" applyFont="1" applyFill="1" applyBorder="1" applyAlignment="1">
      <alignment horizontal="center" vertical="center"/>
    </xf>
    <xf numFmtId="0" fontId="20" fillId="18" borderId="65" xfId="0" applyFont="1" applyFill="1" applyBorder="1" applyAlignment="1">
      <alignment horizontal="center" vertical="center"/>
    </xf>
    <xf numFmtId="0" fontId="20" fillId="18" borderId="66" xfId="0" applyFont="1" applyFill="1" applyBorder="1" applyAlignment="1">
      <alignment horizontal="center" vertical="center"/>
    </xf>
    <xf numFmtId="0" fontId="20" fillId="18" borderId="49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18" fillId="0" borderId="39" xfId="0" applyFont="1" applyBorder="1" applyAlignment="1">
      <alignment horizontal="center" wrapText="1"/>
    </xf>
    <xf numFmtId="0" fontId="18" fillId="0" borderId="31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18" fillId="0" borderId="39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15" fontId="20" fillId="0" borderId="39" xfId="0" applyNumberFormat="1" applyFont="1" applyFill="1" applyBorder="1" applyAlignment="1">
      <alignment horizontal="center" vertical="center" wrapText="1"/>
    </xf>
    <xf numFmtId="15" fontId="20" fillId="0" borderId="31" xfId="0" applyNumberFormat="1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/>
    </xf>
    <xf numFmtId="0" fontId="44" fillId="0" borderId="0" xfId="0" applyFont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66CC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rezioneagriovo@gmail.com" TargetMode="External" /><Relationship Id="rId2" Type="http://schemas.openxmlformats.org/officeDocument/2006/relationships/hyperlink" Target="mailto:direzioneagriovo@gmail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="95" zoomScaleNormal="95" zoomScalePageLayoutView="0" workbookViewId="0" topLeftCell="A27">
      <selection activeCell="E44" sqref="E44"/>
    </sheetView>
  </sheetViews>
  <sheetFormatPr defaultColWidth="11.57421875" defaultRowHeight="12.75"/>
  <cols>
    <col min="1" max="4" width="10.140625" style="1" customWidth="1"/>
    <col min="5" max="5" width="12.421875" style="1" customWidth="1"/>
    <col min="6" max="9" width="10.140625" style="1" customWidth="1"/>
    <col min="10" max="10" width="9.140625" style="1" customWidth="1"/>
    <col min="11" max="11" width="8.28125" style="1" customWidth="1"/>
    <col min="12" max="254" width="9.140625" style="1" customWidth="1"/>
    <col min="255" max="16384" width="11.57421875" style="2" customWidth="1"/>
  </cols>
  <sheetData>
    <row r="1" spans="1:12" ht="12.75" customHeight="1">
      <c r="A1" s="280" t="s">
        <v>0</v>
      </c>
      <c r="B1" s="280"/>
      <c r="C1" s="280"/>
      <c r="D1" s="280"/>
      <c r="E1" s="280"/>
      <c r="F1" s="280"/>
      <c r="G1" s="280"/>
      <c r="H1" s="280"/>
      <c r="I1" s="280"/>
      <c r="J1" s="4"/>
      <c r="K1" s="4"/>
      <c r="L1" s="4"/>
    </row>
    <row r="2" spans="1:12" ht="12.75" customHeight="1">
      <c r="A2" s="280" t="s">
        <v>1</v>
      </c>
      <c r="B2" s="280"/>
      <c r="C2" s="280"/>
      <c r="D2" s="280"/>
      <c r="E2" s="280"/>
      <c r="F2" s="280"/>
      <c r="G2" s="280"/>
      <c r="H2" s="280"/>
      <c r="I2" s="280"/>
      <c r="J2" s="4"/>
      <c r="K2" s="4"/>
      <c r="L2" s="4"/>
    </row>
    <row r="3" spans="1:12" ht="39" customHeight="1">
      <c r="A3" s="280" t="s">
        <v>2</v>
      </c>
      <c r="B3" s="280"/>
      <c r="C3" s="280"/>
      <c r="D3" s="280"/>
      <c r="E3" s="280"/>
      <c r="F3" s="280"/>
      <c r="G3" s="280"/>
      <c r="H3" s="280"/>
      <c r="I3" s="280"/>
      <c r="J3" s="4"/>
      <c r="K3" s="4"/>
      <c r="L3" s="4"/>
    </row>
    <row r="4" spans="1:12" ht="27" customHeight="1">
      <c r="A4" s="2"/>
      <c r="B4" s="3"/>
      <c r="C4" s="3"/>
      <c r="D4" s="3"/>
      <c r="E4" s="3"/>
      <c r="F4" s="3"/>
      <c r="G4" s="3"/>
      <c r="H4" s="3"/>
      <c r="I4" s="3"/>
      <c r="J4" s="4"/>
      <c r="K4" s="4"/>
      <c r="L4" s="4"/>
    </row>
    <row r="6" spans="1:10" ht="15">
      <c r="A6" s="281" t="s">
        <v>3</v>
      </c>
      <c r="B6" s="281"/>
      <c r="C6" s="281"/>
      <c r="D6" s="281"/>
      <c r="E6" s="281"/>
      <c r="F6" s="281"/>
      <c r="G6" s="281"/>
      <c r="H6" s="281"/>
      <c r="I6" s="281"/>
      <c r="J6" s="5"/>
    </row>
    <row r="7" spans="1:10" ht="15">
      <c r="A7" s="281"/>
      <c r="B7" s="281"/>
      <c r="C7" s="281"/>
      <c r="D7" s="281"/>
      <c r="E7" s="281"/>
      <c r="F7" s="281"/>
      <c r="G7" s="281"/>
      <c r="H7" s="281"/>
      <c r="I7" s="281"/>
      <c r="J7" s="5"/>
    </row>
    <row r="9" spans="1:8" ht="15">
      <c r="A9" s="6" t="s">
        <v>4</v>
      </c>
      <c r="D9" s="1" t="s">
        <v>5</v>
      </c>
      <c r="E9" s="259">
        <v>43466</v>
      </c>
      <c r="G9" s="1" t="s">
        <v>6</v>
      </c>
      <c r="H9" s="259">
        <v>43830</v>
      </c>
    </row>
    <row r="12" spans="1:10" ht="15">
      <c r="A12" s="282" t="s">
        <v>7</v>
      </c>
      <c r="B12" s="282"/>
      <c r="C12" s="283" t="s">
        <v>271</v>
      </c>
      <c r="D12" s="283"/>
      <c r="E12" s="283"/>
      <c r="F12" s="283"/>
      <c r="G12" s="283"/>
      <c r="H12" s="283"/>
      <c r="I12" s="283"/>
      <c r="J12" s="8"/>
    </row>
    <row r="13" spans="1:10" ht="15">
      <c r="A13" s="6"/>
      <c r="B13" s="6"/>
      <c r="C13" s="9"/>
      <c r="D13" s="9"/>
      <c r="E13" s="9"/>
      <c r="F13" s="9"/>
      <c r="G13" s="9"/>
      <c r="H13" s="9"/>
      <c r="I13" s="9"/>
      <c r="J13" s="9"/>
    </row>
    <row r="14" spans="1:10" ht="15">
      <c r="A14" s="6" t="s">
        <v>8</v>
      </c>
      <c r="B14" s="6"/>
      <c r="C14" s="283" t="s">
        <v>272</v>
      </c>
      <c r="D14" s="283"/>
      <c r="E14" s="9"/>
      <c r="F14" s="9"/>
      <c r="G14" s="9"/>
      <c r="H14" s="9"/>
      <c r="I14" s="9"/>
      <c r="J14" s="9"/>
    </row>
    <row r="15" spans="1:10" ht="15">
      <c r="A15" s="6"/>
      <c r="B15" s="6"/>
      <c r="C15" s="9"/>
      <c r="D15" s="9"/>
      <c r="E15" s="9"/>
      <c r="F15" s="9"/>
      <c r="G15" s="9"/>
      <c r="H15" s="9"/>
      <c r="I15" s="9"/>
      <c r="J15" s="9"/>
    </row>
    <row r="16" spans="1:10" ht="15">
      <c r="A16" s="6" t="s">
        <v>9</v>
      </c>
      <c r="B16" s="6"/>
      <c r="C16" s="283" t="s">
        <v>310</v>
      </c>
      <c r="D16" s="283"/>
      <c r="E16" s="283"/>
      <c r="F16" s="283"/>
      <c r="G16" s="283"/>
      <c r="H16" s="283"/>
      <c r="I16" s="283"/>
      <c r="J16" s="8"/>
    </row>
    <row r="17" spans="1:10" ht="15">
      <c r="A17" s="284"/>
      <c r="B17" s="284"/>
      <c r="C17" s="284"/>
      <c r="D17" s="284"/>
      <c r="E17" s="284"/>
      <c r="F17" s="284"/>
      <c r="G17" s="284"/>
      <c r="H17" s="284"/>
      <c r="I17" s="284"/>
      <c r="J17" s="284"/>
    </row>
    <row r="18" spans="1:9" ht="12.75" customHeight="1">
      <c r="A18" s="282" t="s">
        <v>10</v>
      </c>
      <c r="B18" s="282"/>
      <c r="C18" s="10" t="s">
        <v>11</v>
      </c>
      <c r="D18" s="285" t="s">
        <v>273</v>
      </c>
      <c r="E18" s="285"/>
      <c r="F18" s="285"/>
      <c r="G18" s="285"/>
      <c r="H18" s="285"/>
      <c r="I18" s="285"/>
    </row>
    <row r="19" spans="1:10" ht="15">
      <c r="A19" s="6"/>
      <c r="B19" s="6"/>
      <c r="C19" s="10"/>
      <c r="D19" s="11"/>
      <c r="E19" s="11"/>
      <c r="F19" s="11"/>
      <c r="G19" s="11"/>
      <c r="H19" s="11"/>
      <c r="I19" s="10"/>
      <c r="J19" s="11"/>
    </row>
    <row r="20" spans="1:10" ht="15">
      <c r="A20" s="6"/>
      <c r="B20" s="6"/>
      <c r="C20" s="10" t="s">
        <v>12</v>
      </c>
      <c r="D20" s="12"/>
      <c r="E20" s="11"/>
      <c r="F20" s="10" t="s">
        <v>13</v>
      </c>
      <c r="G20" s="12" t="s">
        <v>274</v>
      </c>
      <c r="H20" s="11"/>
      <c r="I20" s="10"/>
      <c r="J20" s="11"/>
    </row>
    <row r="21" spans="1:10" ht="15">
      <c r="A21" s="284"/>
      <c r="B21" s="284"/>
      <c r="C21" s="284"/>
      <c r="D21" s="284"/>
      <c r="E21" s="284"/>
      <c r="F21" s="284"/>
      <c r="G21" s="284"/>
      <c r="H21" s="284"/>
      <c r="I21" s="284"/>
      <c r="J21" s="284"/>
    </row>
    <row r="22" spans="1:9" ht="12.75" customHeight="1">
      <c r="A22" s="282"/>
      <c r="B22" s="282"/>
      <c r="C22" s="10" t="s">
        <v>14</v>
      </c>
      <c r="D22" s="285" t="s">
        <v>275</v>
      </c>
      <c r="E22" s="285"/>
      <c r="F22" s="285"/>
      <c r="G22" s="285"/>
      <c r="H22" s="285"/>
      <c r="I22" s="285"/>
    </row>
    <row r="23" spans="1:9" ht="15">
      <c r="A23" s="6"/>
      <c r="B23" s="6"/>
      <c r="C23" s="10"/>
      <c r="D23" s="13"/>
      <c r="E23" s="13"/>
      <c r="F23" s="13"/>
      <c r="G23" s="13"/>
      <c r="H23" s="13"/>
      <c r="I23" s="13"/>
    </row>
    <row r="24" spans="1:9" ht="15">
      <c r="A24" s="6"/>
      <c r="B24" s="6"/>
      <c r="C24" s="10"/>
      <c r="D24" s="13"/>
      <c r="E24" s="13"/>
      <c r="F24" s="13"/>
      <c r="G24" s="13"/>
      <c r="H24" s="13"/>
      <c r="I24" s="13"/>
    </row>
    <row r="25" spans="1:10" ht="15">
      <c r="A25" s="284"/>
      <c r="B25" s="284"/>
      <c r="C25" s="284"/>
      <c r="D25" s="284"/>
      <c r="E25" s="284"/>
      <c r="F25" s="284"/>
      <c r="G25" s="284"/>
      <c r="H25" s="284"/>
      <c r="I25" s="284"/>
      <c r="J25" s="284"/>
    </row>
    <row r="26" spans="1:10" ht="15">
      <c r="A26" s="6" t="s">
        <v>15</v>
      </c>
      <c r="B26" s="14"/>
      <c r="C26" s="286" t="s">
        <v>276</v>
      </c>
      <c r="D26" s="286"/>
      <c r="E26" s="286"/>
      <c r="F26" s="286"/>
      <c r="G26" s="286"/>
      <c r="H26" s="286"/>
      <c r="I26" s="286"/>
      <c r="J26" s="15"/>
    </row>
    <row r="27" spans="1:10" ht="15">
      <c r="A27" s="284"/>
      <c r="B27" s="284"/>
      <c r="C27" s="284"/>
      <c r="D27" s="284"/>
      <c r="E27" s="284"/>
      <c r="F27" s="284"/>
      <c r="G27" s="284"/>
      <c r="H27" s="284"/>
      <c r="I27" s="284"/>
      <c r="J27" s="284"/>
    </row>
    <row r="28" spans="1:10" ht="12.75" customHeight="1">
      <c r="A28" s="282"/>
      <c r="B28" s="282"/>
      <c r="C28" s="282"/>
      <c r="D28" s="10" t="s">
        <v>16</v>
      </c>
      <c r="E28" s="287" t="s">
        <v>455</v>
      </c>
      <c r="F28" s="287"/>
      <c r="G28" s="15" t="s">
        <v>17</v>
      </c>
      <c r="H28" s="285" t="s">
        <v>456</v>
      </c>
      <c r="I28" s="285"/>
      <c r="J28" s="15"/>
    </row>
    <row r="29" spans="1:10" ht="15">
      <c r="A29" s="284"/>
      <c r="B29" s="284"/>
      <c r="C29" s="284"/>
      <c r="D29" s="284"/>
      <c r="E29" s="284"/>
      <c r="F29" s="284"/>
      <c r="G29" s="284"/>
      <c r="H29" s="284"/>
      <c r="I29" s="284"/>
      <c r="J29" s="284"/>
    </row>
    <row r="30" spans="1:10" ht="15">
      <c r="A30" s="282"/>
      <c r="B30" s="282"/>
      <c r="C30" s="282"/>
      <c r="D30" s="10" t="s">
        <v>18</v>
      </c>
      <c r="E30" s="288" t="s">
        <v>277</v>
      </c>
      <c r="F30" s="289"/>
      <c r="G30" s="289"/>
      <c r="H30" s="289"/>
      <c r="I30" s="290"/>
      <c r="J30" s="290"/>
    </row>
    <row r="31" spans="1:10" ht="15">
      <c r="A31" s="6"/>
      <c r="B31" s="6"/>
      <c r="C31" s="6"/>
      <c r="D31" s="10"/>
      <c r="E31" s="9"/>
      <c r="F31" s="9"/>
      <c r="G31" s="9"/>
      <c r="H31" s="9"/>
      <c r="I31" s="16"/>
      <c r="J31" s="16"/>
    </row>
    <row r="32" spans="1:10" ht="15">
      <c r="A32" s="6"/>
      <c r="B32" s="6"/>
      <c r="C32" s="6"/>
      <c r="D32" s="10"/>
      <c r="E32" s="9"/>
      <c r="F32" s="9"/>
      <c r="G32" s="9"/>
      <c r="H32" s="9"/>
      <c r="I32" s="16"/>
      <c r="J32" s="16"/>
    </row>
    <row r="33" spans="1:10" ht="15">
      <c r="A33" s="284"/>
      <c r="B33" s="284"/>
      <c r="C33" s="284"/>
      <c r="D33" s="284"/>
      <c r="E33" s="284"/>
      <c r="F33" s="284"/>
      <c r="G33" s="284"/>
      <c r="H33" s="284"/>
      <c r="I33" s="284"/>
      <c r="J33" s="284"/>
    </row>
    <row r="34" spans="1:10" ht="12.75" customHeight="1">
      <c r="A34" s="291" t="s">
        <v>19</v>
      </c>
      <c r="B34" s="291"/>
      <c r="C34" s="291"/>
      <c r="J34" s="15"/>
    </row>
    <row r="35" spans="1:10" ht="15">
      <c r="A35" s="3"/>
      <c r="B35" s="3"/>
      <c r="C35" s="17"/>
      <c r="D35" s="285" t="s">
        <v>276</v>
      </c>
      <c r="E35" s="285"/>
      <c r="F35" s="285"/>
      <c r="G35" s="285"/>
      <c r="H35" s="285"/>
      <c r="I35" s="285"/>
      <c r="J35" s="17"/>
    </row>
    <row r="36" spans="1:10" ht="15">
      <c r="A36" s="282"/>
      <c r="B36" s="282"/>
      <c r="C36" s="282"/>
      <c r="I36" s="15"/>
      <c r="J36" s="15"/>
    </row>
    <row r="37" spans="1:10" ht="15">
      <c r="A37" s="17"/>
      <c r="B37" s="17"/>
      <c r="C37" s="17"/>
      <c r="D37" s="10" t="s">
        <v>16</v>
      </c>
      <c r="E37" s="287" t="s">
        <v>294</v>
      </c>
      <c r="F37" s="287"/>
      <c r="G37" s="15"/>
      <c r="H37" s="15"/>
      <c r="I37" s="17"/>
      <c r="J37" s="17"/>
    </row>
    <row r="38" spans="1:10" ht="15">
      <c r="A38" s="282"/>
      <c r="B38" s="282"/>
      <c r="C38" s="282"/>
      <c r="D38" s="17"/>
      <c r="E38" s="17"/>
      <c r="F38" s="17"/>
      <c r="G38" s="17"/>
      <c r="H38" s="17"/>
      <c r="I38" s="290"/>
      <c r="J38" s="290"/>
    </row>
    <row r="39" spans="1:10" ht="15">
      <c r="A39" s="17"/>
      <c r="B39" s="17"/>
      <c r="C39" s="17"/>
      <c r="D39" s="10" t="s">
        <v>18</v>
      </c>
      <c r="E39" s="288" t="s">
        <v>277</v>
      </c>
      <c r="F39" s="289"/>
      <c r="G39" s="289"/>
      <c r="H39" s="289"/>
      <c r="I39" s="17"/>
      <c r="J39" s="17"/>
    </row>
    <row r="42" spans="1:8" ht="15">
      <c r="A42" s="6" t="s">
        <v>20</v>
      </c>
      <c r="E42" s="283">
        <v>365</v>
      </c>
      <c r="F42" s="283"/>
      <c r="G42" s="283"/>
      <c r="H42" s="283"/>
    </row>
    <row r="44" ht="15">
      <c r="A44" s="6"/>
    </row>
  </sheetData>
  <sheetProtection selectLockedCells="1" selectUnlockedCells="1"/>
  <mergeCells count="33">
    <mergeCell ref="D35:I35"/>
    <mergeCell ref="A36:C36"/>
    <mergeCell ref="E42:H42"/>
    <mergeCell ref="E37:F37"/>
    <mergeCell ref="A38:C38"/>
    <mergeCell ref="I38:J38"/>
    <mergeCell ref="E39:H39"/>
    <mergeCell ref="A29:J29"/>
    <mergeCell ref="A30:C30"/>
    <mergeCell ref="E30:H30"/>
    <mergeCell ref="I30:J30"/>
    <mergeCell ref="A33:J33"/>
    <mergeCell ref="A34:C34"/>
    <mergeCell ref="A22:B22"/>
    <mergeCell ref="D22:I22"/>
    <mergeCell ref="A25:J25"/>
    <mergeCell ref="C26:I26"/>
    <mergeCell ref="A27:J27"/>
    <mergeCell ref="A28:C28"/>
    <mergeCell ref="E28:F28"/>
    <mergeCell ref="H28:I28"/>
    <mergeCell ref="C14:D14"/>
    <mergeCell ref="C16:I16"/>
    <mergeCell ref="A17:J17"/>
    <mergeCell ref="A18:B18"/>
    <mergeCell ref="D18:I18"/>
    <mergeCell ref="A21:J21"/>
    <mergeCell ref="A1:I1"/>
    <mergeCell ref="A2:I2"/>
    <mergeCell ref="A3:I3"/>
    <mergeCell ref="A6:I7"/>
    <mergeCell ref="A12:B12"/>
    <mergeCell ref="C12:I12"/>
  </mergeCells>
  <hyperlinks>
    <hyperlink ref="E30" r:id="rId1" display="direzioneagriovo@gmail.com"/>
    <hyperlink ref="E39" r:id="rId2" display="direzioneagriovo@gmail.com"/>
  </hyperlink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="95" zoomScaleNormal="95" zoomScalePageLayoutView="0" workbookViewId="0" topLeftCell="A1">
      <selection activeCell="D21" sqref="D21"/>
    </sheetView>
  </sheetViews>
  <sheetFormatPr defaultColWidth="9.140625" defaultRowHeight="12.75"/>
  <cols>
    <col min="1" max="4" width="27.00390625" style="1" customWidth="1"/>
    <col min="5" max="13" width="20.7109375" style="1" customWidth="1"/>
    <col min="14" max="16384" width="9.140625" style="1" customWidth="1"/>
  </cols>
  <sheetData>
    <row r="1" spans="1:5" ht="15">
      <c r="A1" s="324" t="s">
        <v>231</v>
      </c>
      <c r="B1" s="324"/>
      <c r="C1" s="324"/>
      <c r="D1" s="324"/>
      <c r="E1" s="324"/>
    </row>
    <row r="2" spans="1:4" ht="15">
      <c r="A2" s="133"/>
      <c r="B2" s="134"/>
      <c r="C2" s="134"/>
      <c r="D2" s="134"/>
    </row>
    <row r="3" spans="1:5" ht="12.75" customHeight="1">
      <c r="A3" s="333" t="s">
        <v>232</v>
      </c>
      <c r="B3" s="333"/>
      <c r="C3" s="333"/>
      <c r="D3" s="333"/>
      <c r="E3" s="333"/>
    </row>
    <row r="4" ht="15">
      <c r="A4" s="133"/>
    </row>
    <row r="5" spans="1:5" ht="15">
      <c r="A5" s="324" t="s">
        <v>233</v>
      </c>
      <c r="B5" s="324"/>
      <c r="C5" s="324"/>
      <c r="D5" s="324"/>
      <c r="E5" s="324"/>
    </row>
    <row r="6" spans="1:4" ht="15">
      <c r="A6" s="112"/>
      <c r="B6" s="112"/>
      <c r="C6" s="112"/>
      <c r="D6" s="112"/>
    </row>
    <row r="7" spans="1:5" ht="30">
      <c r="A7" s="70" t="s">
        <v>234</v>
      </c>
      <c r="B7" s="167" t="s">
        <v>235</v>
      </c>
      <c r="C7" s="168" t="s">
        <v>236</v>
      </c>
      <c r="D7" s="168" t="s">
        <v>237</v>
      </c>
      <c r="E7" s="169" t="s">
        <v>211</v>
      </c>
    </row>
    <row r="8" spans="1:5" ht="15">
      <c r="A8" s="170"/>
      <c r="B8" s="170"/>
      <c r="C8" s="170"/>
      <c r="D8" s="171">
        <v>0</v>
      </c>
      <c r="E8" s="170"/>
    </row>
    <row r="9" spans="1:5" ht="15">
      <c r="A9" s="170"/>
      <c r="B9" s="170"/>
      <c r="C9" s="170"/>
      <c r="D9" s="171">
        <v>0</v>
      </c>
      <c r="E9" s="170"/>
    </row>
    <row r="10" spans="1:5" ht="15">
      <c r="A10" s="170"/>
      <c r="B10" s="170"/>
      <c r="C10" s="170"/>
      <c r="D10" s="171">
        <v>0</v>
      </c>
      <c r="E10" s="170"/>
    </row>
    <row r="11" spans="1:5" ht="15">
      <c r="A11" s="170"/>
      <c r="B11" s="170"/>
      <c r="C11" s="170"/>
      <c r="D11" s="171">
        <v>0</v>
      </c>
      <c r="E11" s="170"/>
    </row>
    <row r="12" spans="1:5" ht="15">
      <c r="A12" s="170"/>
      <c r="B12" s="170"/>
      <c r="C12" s="170"/>
      <c r="D12" s="171">
        <v>0</v>
      </c>
      <c r="E12" s="170"/>
    </row>
    <row r="13" spans="1:8" ht="15">
      <c r="A13" s="258" t="s">
        <v>414</v>
      </c>
      <c r="B13" s="258"/>
      <c r="C13" s="258"/>
      <c r="D13" s="258"/>
      <c r="E13" s="258"/>
      <c r="F13" s="258"/>
      <c r="G13" s="258"/>
      <c r="H13" s="112"/>
    </row>
    <row r="14" spans="1:8" ht="15">
      <c r="A14" s="258" t="s">
        <v>415</v>
      </c>
      <c r="B14" s="258"/>
      <c r="C14" s="258"/>
      <c r="D14" s="258"/>
      <c r="E14" s="258"/>
      <c r="F14" s="258"/>
      <c r="G14" s="258"/>
      <c r="H14" s="112"/>
    </row>
    <row r="15" ht="15">
      <c r="A15" s="1" t="s">
        <v>85</v>
      </c>
    </row>
  </sheetData>
  <sheetProtection selectLockedCells="1" selectUnlockedCells="1"/>
  <mergeCells count="3">
    <mergeCell ref="A1:E1"/>
    <mergeCell ref="A3:E3"/>
    <mergeCell ref="A5:E5"/>
  </mergeCells>
  <printOptions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"/>
  <sheetViews>
    <sheetView tabSelected="1" zoomScale="95" zoomScaleNormal="95" zoomScalePageLayoutView="0" workbookViewId="0" topLeftCell="A1">
      <selection activeCell="F17" sqref="F17"/>
    </sheetView>
  </sheetViews>
  <sheetFormatPr defaultColWidth="9.140625" defaultRowHeight="12.75" customHeight="1"/>
  <cols>
    <col min="1" max="1" width="14.140625" style="172" customWidth="1"/>
    <col min="2" max="2" width="13.57421875" style="172" customWidth="1"/>
    <col min="3" max="16384" width="9.140625" style="172" customWidth="1"/>
  </cols>
  <sheetData>
    <row r="2" spans="1:15" s="134" customFormat="1" ht="22.5">
      <c r="A2" s="338" t="s">
        <v>238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</row>
    <row r="4" spans="1:17" ht="12.75" customHeight="1">
      <c r="A4" s="339" t="s">
        <v>239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</row>
  </sheetData>
  <sheetProtection selectLockedCells="1" selectUnlockedCells="1"/>
  <mergeCells count="2">
    <mergeCell ref="A2:O2"/>
    <mergeCell ref="A4:Q4"/>
  </mergeCells>
  <printOptions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9"/>
  <sheetViews>
    <sheetView zoomScale="55" zoomScaleNormal="55" zoomScalePageLayoutView="0" workbookViewId="0" topLeftCell="A262">
      <selection activeCell="B289" sqref="B288:B289"/>
    </sheetView>
  </sheetViews>
  <sheetFormatPr defaultColWidth="9.140625" defaultRowHeight="12.75"/>
  <cols>
    <col min="1" max="1" width="17.57421875" style="1" customWidth="1"/>
    <col min="2" max="2" width="33.8515625" style="1" customWidth="1"/>
    <col min="3" max="3" width="27.140625" style="1" customWidth="1"/>
    <col min="4" max="4" width="27.421875" style="1" customWidth="1"/>
    <col min="5" max="5" width="31.00390625" style="1" customWidth="1"/>
    <col min="6" max="6" width="30.140625" style="1" customWidth="1"/>
    <col min="7" max="7" width="39.28125" style="1" customWidth="1"/>
    <col min="8" max="8" width="27.57421875" style="1" customWidth="1"/>
    <col min="9" max="9" width="35.8515625" style="1" customWidth="1"/>
    <col min="10" max="10" width="26.421875" style="1" customWidth="1"/>
    <col min="11" max="11" width="19.140625" style="1" customWidth="1"/>
    <col min="12" max="12" width="26.7109375" style="1" customWidth="1"/>
    <col min="13" max="16384" width="9.140625" style="1" customWidth="1"/>
  </cols>
  <sheetData>
    <row r="1" spans="1:12" s="21" customFormat="1" ht="12.75" customHeight="1">
      <c r="A1" s="292" t="s">
        <v>21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</row>
    <row r="2" spans="1:12" ht="15">
      <c r="A2" s="22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5">
      <c r="A3" s="294" t="s">
        <v>22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</row>
    <row r="4" spans="1:12" s="21" customFormat="1" ht="24.75" customHeight="1">
      <c r="A4" s="292" t="s">
        <v>23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</row>
    <row r="5" spans="1:12" s="21" customFormat="1" ht="15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ht="15.75" thickBot="1">
      <c r="A6" s="292" t="s">
        <v>24</v>
      </c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</row>
    <row r="7" spans="1:12" ht="15">
      <c r="A7" s="23" t="s">
        <v>25</v>
      </c>
      <c r="B7" s="24" t="s">
        <v>26</v>
      </c>
      <c r="C7" s="24" t="s">
        <v>27</v>
      </c>
      <c r="D7" s="24" t="s">
        <v>28</v>
      </c>
      <c r="E7" s="24" t="s">
        <v>29</v>
      </c>
      <c r="F7" s="24" t="s">
        <v>30</v>
      </c>
      <c r="G7" s="24" t="s">
        <v>31</v>
      </c>
      <c r="H7" s="24" t="s">
        <v>32</v>
      </c>
      <c r="I7" s="24" t="s">
        <v>33</v>
      </c>
      <c r="J7" s="293" t="s">
        <v>34</v>
      </c>
      <c r="K7" s="293"/>
      <c r="L7" s="293"/>
    </row>
    <row r="8" spans="1:12" ht="15">
      <c r="A8" s="25">
        <v>1</v>
      </c>
      <c r="B8" s="26" t="s">
        <v>240</v>
      </c>
      <c r="C8" s="26" t="s">
        <v>35</v>
      </c>
      <c r="D8" s="26" t="s">
        <v>242</v>
      </c>
      <c r="E8" s="26" t="s">
        <v>311</v>
      </c>
      <c r="F8" s="26" t="s">
        <v>243</v>
      </c>
      <c r="G8" s="26" t="s">
        <v>244</v>
      </c>
      <c r="H8" s="26" t="s">
        <v>245</v>
      </c>
      <c r="I8" s="26" t="s">
        <v>246</v>
      </c>
      <c r="J8" s="27" t="s">
        <v>37</v>
      </c>
      <c r="K8" s="27" t="s">
        <v>38</v>
      </c>
      <c r="L8" s="28" t="s">
        <v>39</v>
      </c>
    </row>
    <row r="9" spans="1:12" ht="15">
      <c r="A9" s="25"/>
      <c r="B9" s="26"/>
      <c r="C9" s="26"/>
      <c r="D9" s="26"/>
      <c r="E9" s="26"/>
      <c r="F9" s="26"/>
      <c r="G9" s="26"/>
      <c r="H9" s="26"/>
      <c r="I9" s="26"/>
      <c r="J9" s="27" t="s">
        <v>173</v>
      </c>
      <c r="K9" s="27">
        <v>30</v>
      </c>
      <c r="L9" s="28" t="s">
        <v>312</v>
      </c>
    </row>
    <row r="10" spans="1:12" ht="15">
      <c r="A10" s="25"/>
      <c r="B10" s="26"/>
      <c r="C10" s="26"/>
      <c r="D10" s="26"/>
      <c r="E10" s="26"/>
      <c r="F10" s="26"/>
      <c r="G10" s="26"/>
      <c r="H10" s="26"/>
      <c r="I10" s="26"/>
      <c r="J10" s="27" t="s">
        <v>174</v>
      </c>
      <c r="K10" s="27">
        <v>23.4</v>
      </c>
      <c r="L10" s="28" t="s">
        <v>312</v>
      </c>
    </row>
    <row r="11" spans="1:12" ht="15">
      <c r="A11" s="25"/>
      <c r="B11" s="26"/>
      <c r="C11" s="26"/>
      <c r="D11" s="26"/>
      <c r="E11" s="26"/>
      <c r="F11" s="26"/>
      <c r="G11" s="26"/>
      <c r="H11" s="26"/>
      <c r="I11" s="26"/>
      <c r="J11" s="27" t="s">
        <v>175</v>
      </c>
      <c r="K11" s="27">
        <v>29.7</v>
      </c>
      <c r="L11" s="28" t="s">
        <v>312</v>
      </c>
    </row>
    <row r="12" spans="1:13" ht="15">
      <c r="A12" s="25"/>
      <c r="B12" s="26"/>
      <c r="C12" s="26"/>
      <c r="D12" s="26"/>
      <c r="E12" s="26"/>
      <c r="F12" s="26"/>
      <c r="G12" s="26"/>
      <c r="H12" s="26"/>
      <c r="I12" s="26"/>
      <c r="J12" s="27" t="s">
        <v>176</v>
      </c>
      <c r="K12" s="27">
        <v>29.6</v>
      </c>
      <c r="L12" s="28" t="s">
        <v>312</v>
      </c>
      <c r="M12" s="76"/>
    </row>
    <row r="13" spans="1:12" ht="15">
      <c r="A13" s="25"/>
      <c r="B13" s="26"/>
      <c r="C13" s="26"/>
      <c r="D13" s="26"/>
      <c r="E13" s="26"/>
      <c r="F13" s="26"/>
      <c r="G13" s="26"/>
      <c r="H13" s="26"/>
      <c r="I13" s="26"/>
      <c r="J13" s="27" t="s">
        <v>177</v>
      </c>
      <c r="K13" s="27">
        <v>25.8</v>
      </c>
      <c r="L13" s="28" t="s">
        <v>312</v>
      </c>
    </row>
    <row r="14" spans="1:12" ht="15">
      <c r="A14" s="25"/>
      <c r="B14" s="26"/>
      <c r="C14" s="26"/>
      <c r="D14" s="26"/>
      <c r="E14" s="26"/>
      <c r="F14" s="26"/>
      <c r="G14" s="26"/>
      <c r="H14" s="26"/>
      <c r="I14" s="26"/>
      <c r="J14" s="27" t="s">
        <v>178</v>
      </c>
      <c r="K14" s="27">
        <v>20.1</v>
      </c>
      <c r="L14" s="28" t="s">
        <v>312</v>
      </c>
    </row>
    <row r="15" spans="1:12" ht="15">
      <c r="A15" s="25"/>
      <c r="B15" s="26"/>
      <c r="C15" s="26"/>
      <c r="D15" s="26"/>
      <c r="E15" s="26"/>
      <c r="F15" s="26"/>
      <c r="G15" s="26"/>
      <c r="H15" s="26"/>
      <c r="I15" s="26"/>
      <c r="J15" s="27" t="s">
        <v>179</v>
      </c>
      <c r="K15" s="27">
        <v>21.2</v>
      </c>
      <c r="L15" s="28" t="s">
        <v>312</v>
      </c>
    </row>
    <row r="16" spans="1:12" ht="15">
      <c r="A16" s="25"/>
      <c r="B16" s="26"/>
      <c r="C16" s="26"/>
      <c r="D16" s="26"/>
      <c r="E16" s="26"/>
      <c r="F16" s="26"/>
      <c r="G16" s="26"/>
      <c r="H16" s="26"/>
      <c r="I16" s="26"/>
      <c r="J16" s="27" t="s">
        <v>180</v>
      </c>
      <c r="K16" s="27">
        <v>18.4</v>
      </c>
      <c r="L16" s="28" t="s">
        <v>312</v>
      </c>
    </row>
    <row r="17" spans="1:12" ht="15">
      <c r="A17" s="25"/>
      <c r="B17" s="26"/>
      <c r="C17" s="26"/>
      <c r="D17" s="26"/>
      <c r="E17" s="26"/>
      <c r="F17" s="26"/>
      <c r="G17" s="26"/>
      <c r="H17" s="26"/>
      <c r="I17" s="26"/>
      <c r="J17" s="27" t="s">
        <v>181</v>
      </c>
      <c r="K17" s="27">
        <v>11.1</v>
      </c>
      <c r="L17" s="28" t="s">
        <v>312</v>
      </c>
    </row>
    <row r="18" spans="1:12" ht="15">
      <c r="A18" s="25"/>
      <c r="B18" s="26"/>
      <c r="C18" s="26"/>
      <c r="D18" s="26"/>
      <c r="E18" s="26"/>
      <c r="F18" s="26"/>
      <c r="G18" s="26"/>
      <c r="H18" s="26"/>
      <c r="I18" s="26"/>
      <c r="J18" s="27" t="s">
        <v>182</v>
      </c>
      <c r="K18" s="27">
        <v>14.2</v>
      </c>
      <c r="L18" s="28" t="s">
        <v>312</v>
      </c>
    </row>
    <row r="19" spans="1:12" ht="15">
      <c r="A19" s="25"/>
      <c r="B19" s="26"/>
      <c r="C19" s="26"/>
      <c r="D19" s="26"/>
      <c r="E19" s="26"/>
      <c r="F19" s="26"/>
      <c r="G19" s="26"/>
      <c r="H19" s="26"/>
      <c r="I19" s="26"/>
      <c r="J19" s="27" t="s">
        <v>183</v>
      </c>
      <c r="K19" s="27">
        <v>22</v>
      </c>
      <c r="L19" s="28" t="s">
        <v>312</v>
      </c>
    </row>
    <row r="20" spans="1:12" ht="15">
      <c r="A20" s="25"/>
      <c r="B20" s="26"/>
      <c r="C20" s="26"/>
      <c r="D20" s="26"/>
      <c r="E20" s="26"/>
      <c r="F20" s="26"/>
      <c r="G20" s="26"/>
      <c r="H20" s="26"/>
      <c r="I20" s="26"/>
      <c r="J20" s="27" t="s">
        <v>183</v>
      </c>
      <c r="K20" s="27">
        <v>25.7</v>
      </c>
      <c r="L20" s="28" t="s">
        <v>312</v>
      </c>
    </row>
    <row r="21" spans="1:12" ht="15.75" thickBot="1">
      <c r="A21" s="25"/>
      <c r="B21" s="26"/>
      <c r="C21" s="26"/>
      <c r="D21" s="26"/>
      <c r="E21" s="26"/>
      <c r="F21" s="26"/>
      <c r="G21" s="26"/>
      <c r="H21" s="26"/>
      <c r="I21" s="26"/>
      <c r="J21" s="27" t="s">
        <v>296</v>
      </c>
      <c r="K21" s="27">
        <f>SUM(K9:K20)</f>
        <v>271.2</v>
      </c>
      <c r="L21" s="28" t="s">
        <v>312</v>
      </c>
    </row>
    <row r="22" spans="1:12" ht="15">
      <c r="A22" s="23" t="s">
        <v>25</v>
      </c>
      <c r="B22" s="24" t="s">
        <v>26</v>
      </c>
      <c r="C22" s="24" t="s">
        <v>27</v>
      </c>
      <c r="D22" s="24" t="s">
        <v>28</v>
      </c>
      <c r="E22" s="24" t="s">
        <v>29</v>
      </c>
      <c r="F22" s="24" t="s">
        <v>30</v>
      </c>
      <c r="G22" s="24" t="s">
        <v>31</v>
      </c>
      <c r="H22" s="24" t="s">
        <v>32</v>
      </c>
      <c r="I22" s="24" t="s">
        <v>33</v>
      </c>
      <c r="J22" s="293" t="s">
        <v>34</v>
      </c>
      <c r="K22" s="293"/>
      <c r="L22" s="293"/>
    </row>
    <row r="23" spans="1:12" ht="15">
      <c r="A23" s="25">
        <v>2</v>
      </c>
      <c r="B23" s="26" t="s">
        <v>241</v>
      </c>
      <c r="C23" s="26" t="s">
        <v>40</v>
      </c>
      <c r="D23" s="26" t="s">
        <v>41</v>
      </c>
      <c r="E23" s="26" t="s">
        <v>313</v>
      </c>
      <c r="F23" s="26" t="s">
        <v>247</v>
      </c>
      <c r="G23" s="26" t="s">
        <v>248</v>
      </c>
      <c r="H23" s="26" t="s">
        <v>249</v>
      </c>
      <c r="I23" s="26" t="s">
        <v>250</v>
      </c>
      <c r="J23" s="27" t="s">
        <v>37</v>
      </c>
      <c r="K23" s="27" t="s">
        <v>38</v>
      </c>
      <c r="L23" s="28" t="s">
        <v>39</v>
      </c>
    </row>
    <row r="24" spans="1:12" ht="15">
      <c r="A24" s="25"/>
      <c r="B24" s="26"/>
      <c r="C24" s="26"/>
      <c r="D24" s="26"/>
      <c r="E24" s="26"/>
      <c r="F24" s="26"/>
      <c r="G24" s="26"/>
      <c r="H24" s="26"/>
      <c r="I24" s="26"/>
      <c r="J24" s="27" t="s">
        <v>173</v>
      </c>
      <c r="K24" s="200"/>
      <c r="L24" s="28" t="s">
        <v>251</v>
      </c>
    </row>
    <row r="25" spans="1:12" ht="15">
      <c r="A25" s="25"/>
      <c r="B25" s="26"/>
      <c r="C25" s="26"/>
      <c r="D25" s="26"/>
      <c r="E25" s="26"/>
      <c r="F25" s="26"/>
      <c r="G25" s="26"/>
      <c r="H25" s="26"/>
      <c r="I25" s="26"/>
      <c r="J25" s="27" t="s">
        <v>174</v>
      </c>
      <c r="K25" s="27"/>
      <c r="L25" s="28"/>
    </row>
    <row r="26" spans="1:12" ht="15">
      <c r="A26" s="25"/>
      <c r="B26" s="26"/>
      <c r="C26" s="26"/>
      <c r="D26" s="26"/>
      <c r="E26" s="26"/>
      <c r="F26" s="26"/>
      <c r="G26" s="26"/>
      <c r="H26" s="26"/>
      <c r="I26" s="26"/>
      <c r="J26" s="27" t="s">
        <v>175</v>
      </c>
      <c r="K26" s="27"/>
      <c r="L26" s="28"/>
    </row>
    <row r="27" spans="1:13" ht="15">
      <c r="A27" s="25"/>
      <c r="B27" s="26"/>
      <c r="C27" s="26"/>
      <c r="D27" s="26"/>
      <c r="E27" s="26"/>
      <c r="F27" s="26"/>
      <c r="G27" s="26"/>
      <c r="H27" s="26"/>
      <c r="I27" s="26"/>
      <c r="J27" s="27" t="s">
        <v>176</v>
      </c>
      <c r="K27" s="27">
        <v>1.5</v>
      </c>
      <c r="L27" s="28"/>
      <c r="M27" s="76"/>
    </row>
    <row r="28" spans="1:12" ht="15">
      <c r="A28" s="25"/>
      <c r="B28" s="26"/>
      <c r="C28" s="26"/>
      <c r="D28" s="26"/>
      <c r="E28" s="26"/>
      <c r="F28" s="26"/>
      <c r="G28" s="26"/>
      <c r="H28" s="26"/>
      <c r="I28" s="26"/>
      <c r="J28" s="27" t="s">
        <v>177</v>
      </c>
      <c r="K28" s="27">
        <v>1.5</v>
      </c>
      <c r="L28" s="28"/>
    </row>
    <row r="29" spans="1:12" ht="15">
      <c r="A29" s="25"/>
      <c r="B29" s="26"/>
      <c r="C29" s="26"/>
      <c r="D29" s="26"/>
      <c r="E29" s="26"/>
      <c r="F29" s="26"/>
      <c r="G29" s="26"/>
      <c r="H29" s="26"/>
      <c r="I29" s="26"/>
      <c r="J29" s="27" t="s">
        <v>178</v>
      </c>
      <c r="K29" s="27">
        <v>2</v>
      </c>
      <c r="L29" s="28"/>
    </row>
    <row r="30" spans="1:12" ht="15">
      <c r="A30" s="25"/>
      <c r="B30" s="26"/>
      <c r="C30" s="26"/>
      <c r="D30" s="26"/>
      <c r="E30" s="26"/>
      <c r="F30" s="26"/>
      <c r="G30" s="26"/>
      <c r="H30" s="26"/>
      <c r="I30" s="26"/>
      <c r="J30" s="27" t="s">
        <v>179</v>
      </c>
      <c r="K30" s="27">
        <v>3</v>
      </c>
      <c r="L30" s="28"/>
    </row>
    <row r="31" spans="1:12" ht="15">
      <c r="A31" s="25"/>
      <c r="B31" s="26"/>
      <c r="C31" s="26"/>
      <c r="D31" s="26"/>
      <c r="E31" s="26"/>
      <c r="F31" s="26"/>
      <c r="G31" s="26"/>
      <c r="H31" s="26"/>
      <c r="I31" s="26"/>
      <c r="J31" s="27" t="s">
        <v>180</v>
      </c>
      <c r="K31" s="27"/>
      <c r="L31" s="28"/>
    </row>
    <row r="32" spans="1:12" ht="15">
      <c r="A32" s="25"/>
      <c r="B32" s="26"/>
      <c r="C32" s="26"/>
      <c r="D32" s="26"/>
      <c r="E32" s="26"/>
      <c r="F32" s="26"/>
      <c r="G32" s="26"/>
      <c r="H32" s="26"/>
      <c r="I32" s="26"/>
      <c r="J32" s="27" t="s">
        <v>181</v>
      </c>
      <c r="K32" s="27"/>
      <c r="L32" s="28"/>
    </row>
    <row r="33" spans="1:12" ht="15">
      <c r="A33" s="25"/>
      <c r="B33" s="26"/>
      <c r="C33" s="26"/>
      <c r="D33" s="26"/>
      <c r="E33" s="26"/>
      <c r="F33" s="26"/>
      <c r="G33" s="26"/>
      <c r="H33" s="26"/>
      <c r="I33" s="26"/>
      <c r="J33" s="27" t="s">
        <v>182</v>
      </c>
      <c r="K33" s="27"/>
      <c r="L33" s="28"/>
    </row>
    <row r="34" spans="1:12" ht="15">
      <c r="A34" s="25"/>
      <c r="B34" s="26"/>
      <c r="C34" s="26"/>
      <c r="D34" s="26"/>
      <c r="E34" s="26"/>
      <c r="F34" s="26"/>
      <c r="G34" s="26"/>
      <c r="H34" s="26"/>
      <c r="I34" s="26"/>
      <c r="J34" s="27" t="s">
        <v>183</v>
      </c>
      <c r="K34" s="27"/>
      <c r="L34" s="28"/>
    </row>
    <row r="35" spans="1:12" ht="15">
      <c r="A35" s="25"/>
      <c r="B35" s="26"/>
      <c r="C35" s="26"/>
      <c r="D35" s="26"/>
      <c r="E35" s="26"/>
      <c r="F35" s="26"/>
      <c r="G35" s="26"/>
      <c r="H35" s="26"/>
      <c r="I35" s="26"/>
      <c r="J35" s="27" t="s">
        <v>184</v>
      </c>
      <c r="K35" s="27"/>
      <c r="L35" s="28"/>
    </row>
    <row r="36" spans="1:12" ht="15.75" thickBot="1">
      <c r="A36" s="174"/>
      <c r="B36" s="173"/>
      <c r="C36" s="173"/>
      <c r="D36" s="173"/>
      <c r="E36" s="173"/>
      <c r="F36" s="173"/>
      <c r="G36" s="173"/>
      <c r="H36" s="173"/>
      <c r="I36" s="9"/>
      <c r="J36" s="27" t="s">
        <v>296</v>
      </c>
      <c r="K36" s="27">
        <f>SUM(K24:K35)</f>
        <v>8</v>
      </c>
      <c r="L36" s="28"/>
    </row>
    <row r="37" spans="1:12" ht="15">
      <c r="A37" s="23" t="s">
        <v>25</v>
      </c>
      <c r="B37" s="24" t="s">
        <v>26</v>
      </c>
      <c r="C37" s="24" t="s">
        <v>27</v>
      </c>
      <c r="D37" s="24" t="s">
        <v>28</v>
      </c>
      <c r="E37" s="24" t="s">
        <v>29</v>
      </c>
      <c r="F37" s="24" t="s">
        <v>30</v>
      </c>
      <c r="G37" s="24" t="s">
        <v>31</v>
      </c>
      <c r="H37" s="24" t="s">
        <v>32</v>
      </c>
      <c r="I37" s="24" t="s">
        <v>33</v>
      </c>
      <c r="J37" s="293" t="s">
        <v>34</v>
      </c>
      <c r="K37" s="293"/>
      <c r="L37" s="293"/>
    </row>
    <row r="38" spans="1:12" ht="15">
      <c r="A38" s="174">
        <v>3</v>
      </c>
      <c r="B38" s="173" t="s">
        <v>252</v>
      </c>
      <c r="C38" s="173" t="s">
        <v>40</v>
      </c>
      <c r="D38" s="173" t="s">
        <v>36</v>
      </c>
      <c r="E38" s="173" t="s">
        <v>314</v>
      </c>
      <c r="F38" s="173" t="s">
        <v>247</v>
      </c>
      <c r="G38" s="173" t="s">
        <v>278</v>
      </c>
      <c r="H38" s="173" t="s">
        <v>281</v>
      </c>
      <c r="I38" s="175" t="s">
        <v>253</v>
      </c>
      <c r="J38" s="27" t="s">
        <v>37</v>
      </c>
      <c r="K38" s="27" t="s">
        <v>38</v>
      </c>
      <c r="L38" s="28" t="s">
        <v>39</v>
      </c>
    </row>
    <row r="39" spans="1:12" ht="15" customHeight="1">
      <c r="A39" s="25"/>
      <c r="B39" s="26"/>
      <c r="C39" s="26"/>
      <c r="D39" s="26"/>
      <c r="E39" s="26"/>
      <c r="F39" s="26"/>
      <c r="G39" s="26"/>
      <c r="H39" s="26"/>
      <c r="I39" s="26"/>
      <c r="J39" s="27" t="s">
        <v>173</v>
      </c>
      <c r="K39" s="27">
        <v>70</v>
      </c>
      <c r="L39" s="28" t="s">
        <v>315</v>
      </c>
    </row>
    <row r="40" spans="1:12" ht="15">
      <c r="A40" s="25"/>
      <c r="B40" s="26"/>
      <c r="C40" s="26"/>
      <c r="D40" s="26"/>
      <c r="E40" s="26"/>
      <c r="F40" s="26"/>
      <c r="G40" s="26"/>
      <c r="H40" s="26"/>
      <c r="I40" s="26"/>
      <c r="J40" s="27" t="s">
        <v>174</v>
      </c>
      <c r="K40" s="27">
        <v>130</v>
      </c>
      <c r="L40" s="28" t="s">
        <v>315</v>
      </c>
    </row>
    <row r="41" spans="1:12" ht="15">
      <c r="A41" s="25"/>
      <c r="B41" s="26"/>
      <c r="C41" s="26"/>
      <c r="D41" s="26"/>
      <c r="E41" s="26"/>
      <c r="F41" s="26"/>
      <c r="G41" s="26"/>
      <c r="H41" s="26"/>
      <c r="I41" s="26"/>
      <c r="J41" s="27" t="s">
        <v>175</v>
      </c>
      <c r="K41" s="27">
        <v>845</v>
      </c>
      <c r="L41" s="28" t="s">
        <v>315</v>
      </c>
    </row>
    <row r="42" spans="1:12" ht="15">
      <c r="A42" s="25"/>
      <c r="B42" s="26"/>
      <c r="C42" s="26"/>
      <c r="D42" s="26"/>
      <c r="E42" s="26"/>
      <c r="F42" s="26"/>
      <c r="G42" s="26"/>
      <c r="H42" s="26"/>
      <c r="I42" s="26"/>
      <c r="J42" s="27" t="s">
        <v>176</v>
      </c>
      <c r="K42" s="27">
        <v>85</v>
      </c>
      <c r="L42" s="28" t="s">
        <v>315</v>
      </c>
    </row>
    <row r="43" spans="1:12" ht="15">
      <c r="A43" s="25"/>
      <c r="B43" s="26"/>
      <c r="C43" s="26"/>
      <c r="D43" s="26"/>
      <c r="E43" s="26"/>
      <c r="F43" s="26"/>
      <c r="G43" s="26"/>
      <c r="H43" s="26"/>
      <c r="I43" s="26"/>
      <c r="J43" s="27" t="s">
        <v>177</v>
      </c>
      <c r="K43" s="27">
        <v>135</v>
      </c>
      <c r="L43" s="28" t="s">
        <v>315</v>
      </c>
    </row>
    <row r="44" spans="1:12" ht="15">
      <c r="A44" s="25"/>
      <c r="B44" s="26"/>
      <c r="C44" s="26"/>
      <c r="D44" s="26"/>
      <c r="E44" s="26"/>
      <c r="F44" s="26"/>
      <c r="G44" s="26"/>
      <c r="H44" s="26"/>
      <c r="I44" s="26"/>
      <c r="J44" s="27" t="s">
        <v>178</v>
      </c>
      <c r="K44" s="27">
        <v>50</v>
      </c>
      <c r="L44" s="28" t="s">
        <v>315</v>
      </c>
    </row>
    <row r="45" spans="1:12" ht="15">
      <c r="A45" s="25"/>
      <c r="B45" s="26"/>
      <c r="C45" s="26"/>
      <c r="D45" s="26"/>
      <c r="E45" s="26"/>
      <c r="F45" s="26"/>
      <c r="G45" s="26"/>
      <c r="H45" s="26"/>
      <c r="I45" s="26"/>
      <c r="J45" s="27" t="s">
        <v>179</v>
      </c>
      <c r="K45" s="27">
        <v>755</v>
      </c>
      <c r="L45" s="28" t="s">
        <v>315</v>
      </c>
    </row>
    <row r="46" spans="1:12" ht="15">
      <c r="A46" s="25"/>
      <c r="B46" s="26"/>
      <c r="C46" s="26"/>
      <c r="D46" s="26"/>
      <c r="E46" s="26"/>
      <c r="F46" s="26"/>
      <c r="G46" s="26"/>
      <c r="H46" s="26"/>
      <c r="I46" s="26"/>
      <c r="J46" s="27" t="s">
        <v>180</v>
      </c>
      <c r="K46" s="27">
        <v>55</v>
      </c>
      <c r="L46" s="28" t="s">
        <v>315</v>
      </c>
    </row>
    <row r="47" spans="1:12" ht="15">
      <c r="A47" s="25"/>
      <c r="B47" s="26"/>
      <c r="C47" s="26"/>
      <c r="D47" s="26"/>
      <c r="E47" s="26"/>
      <c r="F47" s="26"/>
      <c r="G47" s="26"/>
      <c r="H47" s="26"/>
      <c r="I47" s="26"/>
      <c r="J47" s="27" t="s">
        <v>181</v>
      </c>
      <c r="K47" s="27">
        <v>55</v>
      </c>
      <c r="L47" s="28" t="s">
        <v>315</v>
      </c>
    </row>
    <row r="48" spans="1:12" s="2" customFormat="1" ht="15">
      <c r="A48" s="25"/>
      <c r="B48" s="26"/>
      <c r="C48" s="26"/>
      <c r="D48" s="26"/>
      <c r="E48" s="26"/>
      <c r="F48" s="26"/>
      <c r="G48" s="26"/>
      <c r="H48" s="26"/>
      <c r="I48" s="26"/>
      <c r="J48" s="27" t="s">
        <v>182</v>
      </c>
      <c r="K48" s="27">
        <v>180</v>
      </c>
      <c r="L48" s="28" t="s">
        <v>315</v>
      </c>
    </row>
    <row r="49" spans="1:12" s="2" customFormat="1" ht="15">
      <c r="A49" s="174"/>
      <c r="B49" s="173"/>
      <c r="C49" s="173"/>
      <c r="D49" s="173"/>
      <c r="E49" s="173"/>
      <c r="F49" s="173"/>
      <c r="G49" s="173"/>
      <c r="H49" s="173"/>
      <c r="I49" s="173"/>
      <c r="J49" s="176" t="s">
        <v>183</v>
      </c>
      <c r="K49" s="176">
        <v>130</v>
      </c>
      <c r="L49" s="28" t="s">
        <v>315</v>
      </c>
    </row>
    <row r="50" spans="1:12" ht="15">
      <c r="A50" s="175"/>
      <c r="B50" s="175"/>
      <c r="C50" s="175"/>
      <c r="D50" s="175"/>
      <c r="E50" s="175"/>
      <c r="F50" s="175"/>
      <c r="G50" s="175"/>
      <c r="H50" s="175"/>
      <c r="I50" s="175"/>
      <c r="J50" s="178" t="s">
        <v>184</v>
      </c>
      <c r="K50" s="178">
        <v>50</v>
      </c>
      <c r="L50" s="28" t="s">
        <v>315</v>
      </c>
    </row>
    <row r="51" spans="1:12" ht="15.75" thickBot="1">
      <c r="A51" s="175"/>
      <c r="B51" s="175"/>
      <c r="C51" s="175"/>
      <c r="D51" s="175"/>
      <c r="E51" s="175"/>
      <c r="F51" s="175"/>
      <c r="G51" s="175"/>
      <c r="H51" s="175"/>
      <c r="I51" s="175"/>
      <c r="J51" s="178" t="s">
        <v>296</v>
      </c>
      <c r="K51" s="178">
        <f>SUM(K39:K50)</f>
        <v>2540</v>
      </c>
      <c r="L51" s="28" t="s">
        <v>315</v>
      </c>
    </row>
    <row r="52" spans="1:12" ht="15">
      <c r="A52" s="23" t="s">
        <v>25</v>
      </c>
      <c r="B52" s="24" t="s">
        <v>26</v>
      </c>
      <c r="C52" s="24" t="s">
        <v>27</v>
      </c>
      <c r="D52" s="24" t="s">
        <v>28</v>
      </c>
      <c r="E52" s="24" t="s">
        <v>29</v>
      </c>
      <c r="F52" s="24" t="s">
        <v>30</v>
      </c>
      <c r="G52" s="24" t="s">
        <v>31</v>
      </c>
      <c r="H52" s="24" t="s">
        <v>32</v>
      </c>
      <c r="I52" s="24" t="s">
        <v>33</v>
      </c>
      <c r="J52" s="293" t="s">
        <v>34</v>
      </c>
      <c r="K52" s="293"/>
      <c r="L52" s="293"/>
    </row>
    <row r="53" spans="1:12" ht="12.75" customHeight="1">
      <c r="A53" s="190">
        <v>4</v>
      </c>
      <c r="B53" s="190" t="s">
        <v>279</v>
      </c>
      <c r="C53" s="190" t="s">
        <v>35</v>
      </c>
      <c r="D53" s="190" t="s">
        <v>36</v>
      </c>
      <c r="E53" s="190" t="s">
        <v>316</v>
      </c>
      <c r="F53" s="190" t="s">
        <v>247</v>
      </c>
      <c r="G53" s="173"/>
      <c r="H53" s="190"/>
      <c r="I53" s="190" t="s">
        <v>280</v>
      </c>
      <c r="J53" s="191" t="s">
        <v>37</v>
      </c>
      <c r="K53" s="191" t="s">
        <v>38</v>
      </c>
      <c r="L53" s="192" t="s">
        <v>39</v>
      </c>
    </row>
    <row r="54" spans="1:12" ht="15" customHeight="1">
      <c r="A54" s="25"/>
      <c r="B54" s="26"/>
      <c r="C54" s="26"/>
      <c r="D54" s="26"/>
      <c r="E54" s="26"/>
      <c r="F54" s="26"/>
      <c r="G54" s="26"/>
      <c r="H54" s="26"/>
      <c r="I54" s="26"/>
      <c r="J54" s="27" t="s">
        <v>173</v>
      </c>
      <c r="K54" s="27">
        <f>272+265</f>
        <v>537</v>
      </c>
      <c r="L54" s="28" t="s">
        <v>299</v>
      </c>
    </row>
    <row r="55" spans="1:12" ht="15" customHeight="1">
      <c r="A55" s="25"/>
      <c r="B55" s="26"/>
      <c r="C55" s="26"/>
      <c r="D55" s="26"/>
      <c r="E55" s="26"/>
      <c r="F55" s="26"/>
      <c r="G55" s="26"/>
      <c r="H55" s="26"/>
      <c r="I55" s="26"/>
      <c r="J55" s="27" t="s">
        <v>174</v>
      </c>
      <c r="K55" s="27">
        <f>255+257</f>
        <v>512</v>
      </c>
      <c r="L55" s="28" t="s">
        <v>299</v>
      </c>
    </row>
    <row r="56" spans="1:12" ht="15" customHeight="1">
      <c r="A56" s="25"/>
      <c r="B56" s="26"/>
      <c r="C56" s="26"/>
      <c r="D56" s="26"/>
      <c r="E56" s="26"/>
      <c r="F56" s="26"/>
      <c r="G56" s="26"/>
      <c r="H56" s="26"/>
      <c r="I56" s="26"/>
      <c r="J56" s="27" t="s">
        <v>175</v>
      </c>
      <c r="K56" s="27">
        <f>215+403</f>
        <v>618</v>
      </c>
      <c r="L56" s="28" t="s">
        <v>299</v>
      </c>
    </row>
    <row r="57" spans="1:12" ht="15" customHeight="1">
      <c r="A57" s="25"/>
      <c r="B57" s="26"/>
      <c r="C57" s="26"/>
      <c r="D57" s="26"/>
      <c r="E57" s="26"/>
      <c r="F57" s="26"/>
      <c r="G57" s="26"/>
      <c r="H57" s="26"/>
      <c r="I57" s="26"/>
      <c r="J57" s="27" t="s">
        <v>176</v>
      </c>
      <c r="K57" s="27">
        <f>390+208</f>
        <v>598</v>
      </c>
      <c r="L57" s="28" t="s">
        <v>299</v>
      </c>
    </row>
    <row r="58" spans="1:13" ht="15" customHeight="1">
      <c r="A58" s="25"/>
      <c r="B58" s="26"/>
      <c r="C58" s="26"/>
      <c r="D58" s="26"/>
      <c r="E58" s="26"/>
      <c r="F58" s="26"/>
      <c r="G58" s="26"/>
      <c r="H58" s="26"/>
      <c r="I58" s="26"/>
      <c r="J58" s="27" t="s">
        <v>177</v>
      </c>
      <c r="K58" s="27">
        <f>248+280</f>
        <v>528</v>
      </c>
      <c r="L58" s="28" t="s">
        <v>299</v>
      </c>
      <c r="M58" s="76"/>
    </row>
    <row r="59" spans="1:12" ht="15" customHeight="1">
      <c r="A59" s="25"/>
      <c r="B59" s="26"/>
      <c r="C59" s="26"/>
      <c r="D59" s="26"/>
      <c r="E59" s="26"/>
      <c r="F59" s="26"/>
      <c r="G59" s="26"/>
      <c r="H59" s="26"/>
      <c r="I59" s="26"/>
      <c r="J59" s="27" t="s">
        <v>178</v>
      </c>
      <c r="K59" s="27">
        <f>420+393</f>
        <v>813</v>
      </c>
      <c r="L59" s="28" t="s">
        <v>299</v>
      </c>
    </row>
    <row r="60" spans="1:12" ht="15" customHeight="1">
      <c r="A60" s="25"/>
      <c r="B60" s="26"/>
      <c r="C60" s="26"/>
      <c r="D60" s="26"/>
      <c r="E60" s="26"/>
      <c r="F60" s="26"/>
      <c r="G60" s="26"/>
      <c r="H60" s="26"/>
      <c r="I60" s="26"/>
      <c r="J60" s="27" t="s">
        <v>179</v>
      </c>
      <c r="K60" s="27">
        <f>475+479</f>
        <v>954</v>
      </c>
      <c r="L60" s="28" t="s">
        <v>299</v>
      </c>
    </row>
    <row r="61" spans="1:12" ht="15" customHeight="1">
      <c r="A61" s="25"/>
      <c r="B61" s="26"/>
      <c r="C61" s="26"/>
      <c r="D61" s="26"/>
      <c r="E61" s="26"/>
      <c r="F61" s="26"/>
      <c r="G61" s="26"/>
      <c r="H61" s="26"/>
      <c r="I61" s="26"/>
      <c r="J61" s="27" t="s">
        <v>180</v>
      </c>
      <c r="K61" s="27">
        <f>511+516</f>
        <v>1027</v>
      </c>
      <c r="L61" s="28" t="s">
        <v>299</v>
      </c>
    </row>
    <row r="62" spans="1:12" ht="15" customHeight="1">
      <c r="A62" s="25"/>
      <c r="B62" s="26"/>
      <c r="C62" s="26"/>
      <c r="D62" s="26"/>
      <c r="E62" s="26"/>
      <c r="F62" s="26"/>
      <c r="G62" s="26"/>
      <c r="H62" s="26"/>
      <c r="I62" s="26"/>
      <c r="J62" s="27" t="s">
        <v>181</v>
      </c>
      <c r="K62" s="27">
        <f>208+209</f>
        <v>417</v>
      </c>
      <c r="L62" s="28" t="s">
        <v>299</v>
      </c>
    </row>
    <row r="63" spans="1:12" ht="15" customHeight="1">
      <c r="A63" s="25"/>
      <c r="B63" s="26"/>
      <c r="C63" s="26"/>
      <c r="D63" s="26"/>
      <c r="E63" s="26"/>
      <c r="F63" s="26"/>
      <c r="G63" s="26"/>
      <c r="H63" s="26"/>
      <c r="I63" s="26"/>
      <c r="J63" s="27" t="s">
        <v>182</v>
      </c>
      <c r="K63" s="27">
        <f>178+180</f>
        <v>358</v>
      </c>
      <c r="L63" s="28" t="s">
        <v>299</v>
      </c>
    </row>
    <row r="64" spans="1:12" ht="15" customHeight="1">
      <c r="A64" s="174"/>
      <c r="B64" s="173"/>
      <c r="C64" s="173"/>
      <c r="D64" s="173"/>
      <c r="E64" s="173"/>
      <c r="F64" s="173"/>
      <c r="G64" s="173"/>
      <c r="H64" s="173"/>
      <c r="I64" s="173"/>
      <c r="J64" s="176" t="s">
        <v>183</v>
      </c>
      <c r="K64" s="176">
        <f>222+223</f>
        <v>445</v>
      </c>
      <c r="L64" s="28" t="s">
        <v>299</v>
      </c>
    </row>
    <row r="65" spans="1:12" ht="15" customHeight="1">
      <c r="A65" s="175"/>
      <c r="B65" s="175"/>
      <c r="C65" s="175"/>
      <c r="D65" s="175"/>
      <c r="E65" s="175"/>
      <c r="F65" s="175"/>
      <c r="G65" s="175"/>
      <c r="H65" s="175"/>
      <c r="I65" s="175"/>
      <c r="J65" s="178" t="s">
        <v>184</v>
      </c>
      <c r="K65" s="178">
        <f>291+294</f>
        <v>585</v>
      </c>
      <c r="L65" s="28" t="s">
        <v>299</v>
      </c>
    </row>
    <row r="66" spans="1:12" ht="15" customHeight="1" thickBot="1">
      <c r="A66" s="175"/>
      <c r="B66" s="175"/>
      <c r="C66" s="175"/>
      <c r="D66" s="175"/>
      <c r="E66" s="175"/>
      <c r="F66" s="175"/>
      <c r="G66" s="175"/>
      <c r="H66" s="175"/>
      <c r="I66" s="175"/>
      <c r="J66" s="178" t="s">
        <v>296</v>
      </c>
      <c r="K66" s="178">
        <f>SUM(K54:K65)</f>
        <v>7392</v>
      </c>
      <c r="L66" s="28" t="s">
        <v>299</v>
      </c>
    </row>
    <row r="67" spans="1:12" ht="15" customHeight="1">
      <c r="A67" s="23" t="s">
        <v>25</v>
      </c>
      <c r="B67" s="24" t="s">
        <v>26</v>
      </c>
      <c r="C67" s="24" t="s">
        <v>27</v>
      </c>
      <c r="D67" s="24" t="s">
        <v>28</v>
      </c>
      <c r="E67" s="24" t="s">
        <v>29</v>
      </c>
      <c r="F67" s="24" t="s">
        <v>30</v>
      </c>
      <c r="G67" s="24" t="s">
        <v>31</v>
      </c>
      <c r="H67" s="24" t="s">
        <v>32</v>
      </c>
      <c r="I67" s="24" t="s">
        <v>33</v>
      </c>
      <c r="J67" s="293" t="s">
        <v>34</v>
      </c>
      <c r="K67" s="293"/>
      <c r="L67" s="293"/>
    </row>
    <row r="68" spans="1:12" ht="15">
      <c r="A68" s="190">
        <v>5</v>
      </c>
      <c r="B68" s="190" t="s">
        <v>282</v>
      </c>
      <c r="C68" s="190" t="s">
        <v>40</v>
      </c>
      <c r="D68" s="190" t="s">
        <v>36</v>
      </c>
      <c r="E68" s="190" t="s">
        <v>317</v>
      </c>
      <c r="F68" s="190" t="s">
        <v>247</v>
      </c>
      <c r="G68" s="190" t="s">
        <v>283</v>
      </c>
      <c r="H68" s="190" t="s">
        <v>284</v>
      </c>
      <c r="I68" s="190" t="s">
        <v>282</v>
      </c>
      <c r="J68" s="191" t="s">
        <v>37</v>
      </c>
      <c r="K68" s="191" t="s">
        <v>38</v>
      </c>
      <c r="L68" s="192" t="s">
        <v>39</v>
      </c>
    </row>
    <row r="69" spans="1:12" ht="15">
      <c r="A69" s="25"/>
      <c r="B69" s="26" t="s">
        <v>325</v>
      </c>
      <c r="C69" s="26"/>
      <c r="D69" s="26"/>
      <c r="E69" s="26"/>
      <c r="F69" s="26"/>
      <c r="G69" s="26"/>
      <c r="H69" s="26"/>
      <c r="I69" s="26"/>
      <c r="J69" s="27" t="s">
        <v>173</v>
      </c>
      <c r="K69" s="27"/>
      <c r="L69" s="28" t="s">
        <v>315</v>
      </c>
    </row>
    <row r="70" spans="1:12" ht="15">
      <c r="A70" s="25"/>
      <c r="B70" s="26"/>
      <c r="C70" s="26"/>
      <c r="D70" s="26"/>
      <c r="E70" s="26"/>
      <c r="F70" s="26"/>
      <c r="G70" s="26"/>
      <c r="H70" s="26"/>
      <c r="I70" s="26"/>
      <c r="J70" s="27" t="s">
        <v>174</v>
      </c>
      <c r="K70" s="27"/>
      <c r="L70" s="28" t="s">
        <v>315</v>
      </c>
    </row>
    <row r="71" spans="1:12" ht="15">
      <c r="A71" s="25"/>
      <c r="B71" s="26"/>
      <c r="C71" s="26"/>
      <c r="D71" s="26"/>
      <c r="E71" s="26"/>
      <c r="F71" s="26"/>
      <c r="G71" s="26"/>
      <c r="H71" s="26"/>
      <c r="I71" s="26"/>
      <c r="J71" s="27" t="s">
        <v>175</v>
      </c>
      <c r="K71" s="27"/>
      <c r="L71" s="28" t="s">
        <v>315</v>
      </c>
    </row>
    <row r="72" spans="1:12" ht="15">
      <c r="A72" s="25"/>
      <c r="B72" s="26"/>
      <c r="C72" s="26"/>
      <c r="D72" s="26"/>
      <c r="E72" s="26"/>
      <c r="F72" s="26"/>
      <c r="G72" s="26"/>
      <c r="H72" s="26"/>
      <c r="I72" s="26"/>
      <c r="J72" s="27" t="s">
        <v>176</v>
      </c>
      <c r="K72" s="27"/>
      <c r="L72" s="28" t="s">
        <v>315</v>
      </c>
    </row>
    <row r="73" spans="1:13" ht="15">
      <c r="A73" s="25"/>
      <c r="B73" s="26"/>
      <c r="C73" s="26"/>
      <c r="D73" s="26"/>
      <c r="E73" s="26"/>
      <c r="F73" s="26"/>
      <c r="G73" s="26"/>
      <c r="H73" s="26"/>
      <c r="I73" s="26"/>
      <c r="J73" s="27" t="s">
        <v>177</v>
      </c>
      <c r="K73" s="27"/>
      <c r="L73" s="28" t="s">
        <v>315</v>
      </c>
      <c r="M73" s="76"/>
    </row>
    <row r="74" spans="1:12" ht="15">
      <c r="A74" s="25"/>
      <c r="B74" s="26"/>
      <c r="C74" s="26"/>
      <c r="D74" s="26"/>
      <c r="E74" s="26"/>
      <c r="F74" s="26"/>
      <c r="G74" s="26"/>
      <c r="H74" s="26"/>
      <c r="I74" s="26"/>
      <c r="J74" s="27" t="s">
        <v>178</v>
      </c>
      <c r="K74" s="27"/>
      <c r="L74" s="28" t="s">
        <v>315</v>
      </c>
    </row>
    <row r="75" spans="1:12" ht="15">
      <c r="A75" s="25"/>
      <c r="B75" s="26"/>
      <c r="C75" s="26"/>
      <c r="D75" s="26"/>
      <c r="E75" s="26"/>
      <c r="F75" s="26"/>
      <c r="G75" s="26"/>
      <c r="H75" s="26"/>
      <c r="I75" s="26"/>
      <c r="J75" s="27" t="s">
        <v>179</v>
      </c>
      <c r="K75" s="27">
        <v>1.1</v>
      </c>
      <c r="L75" s="28" t="s">
        <v>315</v>
      </c>
    </row>
    <row r="76" spans="1:12" ht="15">
      <c r="A76" s="25"/>
      <c r="B76" s="26"/>
      <c r="C76" s="26"/>
      <c r="D76" s="26"/>
      <c r="E76" s="26"/>
      <c r="F76" s="26"/>
      <c r="G76" s="26"/>
      <c r="H76" s="26"/>
      <c r="I76" s="26"/>
      <c r="J76" s="27" t="s">
        <v>180</v>
      </c>
      <c r="K76" s="27"/>
      <c r="L76" s="28" t="s">
        <v>315</v>
      </c>
    </row>
    <row r="77" spans="1:12" ht="15">
      <c r="A77" s="25"/>
      <c r="B77" s="26"/>
      <c r="C77" s="26"/>
      <c r="D77" s="26"/>
      <c r="E77" s="26"/>
      <c r="F77" s="26"/>
      <c r="G77" s="26"/>
      <c r="H77" s="26"/>
      <c r="I77" s="26"/>
      <c r="J77" s="27" t="s">
        <v>181</v>
      </c>
      <c r="K77" s="27"/>
      <c r="L77" s="28" t="s">
        <v>315</v>
      </c>
    </row>
    <row r="78" spans="1:12" ht="15">
      <c r="A78" s="25"/>
      <c r="B78" s="26"/>
      <c r="C78" s="26"/>
      <c r="D78" s="26"/>
      <c r="E78" s="26"/>
      <c r="F78" s="26"/>
      <c r="G78" s="26"/>
      <c r="H78" s="26"/>
      <c r="I78" s="26"/>
      <c r="J78" s="27" t="s">
        <v>182</v>
      </c>
      <c r="K78" s="27"/>
      <c r="L78" s="28" t="s">
        <v>315</v>
      </c>
    </row>
    <row r="79" spans="1:12" ht="15">
      <c r="A79" s="25"/>
      <c r="B79" s="26"/>
      <c r="C79" s="26"/>
      <c r="D79" s="26"/>
      <c r="E79" s="26"/>
      <c r="F79" s="26"/>
      <c r="G79" s="26"/>
      <c r="H79" s="26"/>
      <c r="I79" s="26"/>
      <c r="J79" s="27" t="s">
        <v>183</v>
      </c>
      <c r="K79" s="27"/>
      <c r="L79" s="28" t="s">
        <v>315</v>
      </c>
    </row>
    <row r="80" spans="1:12" s="2" customFormat="1" ht="15">
      <c r="A80" s="174"/>
      <c r="B80" s="173"/>
      <c r="C80" s="173"/>
      <c r="D80" s="173"/>
      <c r="E80" s="173"/>
      <c r="F80" s="173"/>
      <c r="G80" s="173"/>
      <c r="H80" s="173"/>
      <c r="I80" s="173"/>
      <c r="J80" s="176" t="s">
        <v>184</v>
      </c>
      <c r="K80" s="176"/>
      <c r="L80" s="28" t="s">
        <v>315</v>
      </c>
    </row>
    <row r="81" spans="1:12" s="2" customFormat="1" ht="15.75" thickBot="1">
      <c r="A81" s="175"/>
      <c r="B81" s="175"/>
      <c r="C81" s="175"/>
      <c r="D81" s="175"/>
      <c r="E81" s="175"/>
      <c r="F81" s="175"/>
      <c r="G81" s="175"/>
      <c r="H81" s="175"/>
      <c r="I81" s="175"/>
      <c r="J81" s="178" t="s">
        <v>296</v>
      </c>
      <c r="K81" s="178">
        <f>SUM(K69:K80)</f>
        <v>1.1</v>
      </c>
      <c r="L81" s="28" t="s">
        <v>315</v>
      </c>
    </row>
    <row r="82" spans="1:12" s="2" customFormat="1" ht="15">
      <c r="A82" s="23" t="s">
        <v>25</v>
      </c>
      <c r="B82" s="24" t="s">
        <v>26</v>
      </c>
      <c r="C82" s="24" t="s">
        <v>27</v>
      </c>
      <c r="D82" s="24" t="s">
        <v>28</v>
      </c>
      <c r="E82" s="24" t="s">
        <v>29</v>
      </c>
      <c r="F82" s="24" t="s">
        <v>30</v>
      </c>
      <c r="G82" s="24" t="s">
        <v>31</v>
      </c>
      <c r="H82" s="24" t="s">
        <v>32</v>
      </c>
      <c r="I82" s="24" t="s">
        <v>33</v>
      </c>
      <c r="J82" s="293" t="s">
        <v>34</v>
      </c>
      <c r="K82" s="293"/>
      <c r="L82" s="293"/>
    </row>
    <row r="83" spans="1:12" s="2" customFormat="1" ht="15">
      <c r="A83" s="190">
        <v>6</v>
      </c>
      <c r="B83" s="190" t="s">
        <v>285</v>
      </c>
      <c r="C83" s="190" t="s">
        <v>35</v>
      </c>
      <c r="D83" s="190" t="s">
        <v>242</v>
      </c>
      <c r="E83" s="190" t="s">
        <v>318</v>
      </c>
      <c r="F83" s="190" t="s">
        <v>254</v>
      </c>
      <c r="G83" s="190"/>
      <c r="H83" s="190"/>
      <c r="I83" s="190" t="s">
        <v>286</v>
      </c>
      <c r="J83" s="191" t="s">
        <v>37</v>
      </c>
      <c r="K83" s="191" t="s">
        <v>38</v>
      </c>
      <c r="L83" s="192" t="s">
        <v>39</v>
      </c>
    </row>
    <row r="84" spans="1:12" ht="15">
      <c r="A84" s="25"/>
      <c r="B84" s="26" t="s">
        <v>319</v>
      </c>
      <c r="C84" s="26"/>
      <c r="D84" s="26"/>
      <c r="E84" s="26"/>
      <c r="F84" s="26"/>
      <c r="G84" s="26"/>
      <c r="H84" s="26"/>
      <c r="I84" s="26"/>
      <c r="J84" s="27" t="s">
        <v>173</v>
      </c>
      <c r="K84" s="27">
        <v>95</v>
      </c>
      <c r="L84" s="28" t="s">
        <v>312</v>
      </c>
    </row>
    <row r="85" spans="1:12" ht="15">
      <c r="A85" s="25"/>
      <c r="B85" s="26"/>
      <c r="C85" s="26"/>
      <c r="D85" s="26"/>
      <c r="E85" s="26"/>
      <c r="F85" s="26"/>
      <c r="G85" s="26"/>
      <c r="H85" s="26"/>
      <c r="I85" s="26"/>
      <c r="J85" s="27" t="s">
        <v>174</v>
      </c>
      <c r="K85" s="27" t="s">
        <v>471</v>
      </c>
      <c r="L85" s="28" t="s">
        <v>312</v>
      </c>
    </row>
    <row r="86" spans="1:12" ht="17.25" customHeight="1">
      <c r="A86" s="25"/>
      <c r="B86" s="26"/>
      <c r="C86" s="26"/>
      <c r="D86" s="26"/>
      <c r="E86" s="26"/>
      <c r="F86" s="26"/>
      <c r="G86" s="26"/>
      <c r="H86" s="26"/>
      <c r="I86" s="26"/>
      <c r="J86" s="27" t="s">
        <v>175</v>
      </c>
      <c r="K86" s="27" t="s">
        <v>471</v>
      </c>
      <c r="L86" s="28" t="s">
        <v>312</v>
      </c>
    </row>
    <row r="87" spans="1:12" ht="15">
      <c r="A87" s="25"/>
      <c r="B87" s="26"/>
      <c r="C87" s="26"/>
      <c r="D87" s="26"/>
      <c r="E87" s="26"/>
      <c r="F87" s="26"/>
      <c r="G87" s="26"/>
      <c r="H87" s="26"/>
      <c r="I87" s="26"/>
      <c r="J87" s="27" t="s">
        <v>176</v>
      </c>
      <c r="K87" s="27">
        <v>67.06</v>
      </c>
      <c r="L87" s="28" t="s">
        <v>312</v>
      </c>
    </row>
    <row r="88" spans="1:12" ht="15">
      <c r="A88" s="25"/>
      <c r="B88" s="26"/>
      <c r="C88" s="26"/>
      <c r="D88" s="26"/>
      <c r="E88" s="26"/>
      <c r="F88" s="26"/>
      <c r="G88" s="26"/>
      <c r="H88" s="26"/>
      <c r="I88" s="26"/>
      <c r="J88" s="27" t="s">
        <v>177</v>
      </c>
      <c r="K88" s="27">
        <v>29.8</v>
      </c>
      <c r="L88" s="28" t="s">
        <v>312</v>
      </c>
    </row>
    <row r="89" spans="1:12" ht="15">
      <c r="A89" s="25"/>
      <c r="B89" s="26"/>
      <c r="C89" s="26"/>
      <c r="D89" s="26"/>
      <c r="E89" s="26"/>
      <c r="F89" s="26"/>
      <c r="G89" s="26"/>
      <c r="H89" s="26"/>
      <c r="I89" s="26"/>
      <c r="J89" s="27" t="s">
        <v>178</v>
      </c>
      <c r="K89" s="27">
        <v>33.1</v>
      </c>
      <c r="L89" s="28" t="s">
        <v>312</v>
      </c>
    </row>
    <row r="90" spans="1:12" ht="15">
      <c r="A90" s="25"/>
      <c r="B90" s="26"/>
      <c r="C90" s="26"/>
      <c r="D90" s="26"/>
      <c r="E90" s="26"/>
      <c r="F90" s="26"/>
      <c r="G90" s="26"/>
      <c r="H90" s="26"/>
      <c r="I90" s="26"/>
      <c r="J90" s="27" t="s">
        <v>179</v>
      </c>
      <c r="K90" s="27">
        <v>29.68</v>
      </c>
      <c r="L90" s="28" t="s">
        <v>312</v>
      </c>
    </row>
    <row r="91" spans="1:12" ht="15">
      <c r="A91" s="25"/>
      <c r="B91" s="26"/>
      <c r="C91" s="26"/>
      <c r="D91" s="26"/>
      <c r="E91" s="26"/>
      <c r="F91" s="26"/>
      <c r="G91" s="26"/>
      <c r="H91" s="26"/>
      <c r="I91" s="26"/>
      <c r="J91" s="27" t="s">
        <v>180</v>
      </c>
      <c r="K91" s="27">
        <v>64.94</v>
      </c>
      <c r="L91" s="28" t="s">
        <v>312</v>
      </c>
    </row>
    <row r="92" spans="1:12" ht="15">
      <c r="A92" s="25"/>
      <c r="B92" s="26"/>
      <c r="C92" s="26"/>
      <c r="D92" s="26"/>
      <c r="E92" s="26"/>
      <c r="F92" s="26"/>
      <c r="G92" s="26"/>
      <c r="H92" s="26"/>
      <c r="I92" s="26"/>
      <c r="J92" s="27" t="s">
        <v>181</v>
      </c>
      <c r="K92" s="27">
        <v>32.06</v>
      </c>
      <c r="L92" s="28" t="s">
        <v>312</v>
      </c>
    </row>
    <row r="93" spans="1:12" ht="15">
      <c r="A93" s="25"/>
      <c r="B93" s="26"/>
      <c r="C93" s="26"/>
      <c r="D93" s="26"/>
      <c r="E93" s="26"/>
      <c r="F93" s="26"/>
      <c r="G93" s="26"/>
      <c r="H93" s="26"/>
      <c r="I93" s="26"/>
      <c r="J93" s="27" t="s">
        <v>182</v>
      </c>
      <c r="K93" s="27">
        <v>63.36</v>
      </c>
      <c r="L93" s="28" t="s">
        <v>312</v>
      </c>
    </row>
    <row r="94" spans="1:12" ht="15">
      <c r="A94" s="25"/>
      <c r="B94" s="26"/>
      <c r="C94" s="26"/>
      <c r="D94" s="26"/>
      <c r="E94" s="26"/>
      <c r="F94" s="26"/>
      <c r="G94" s="26"/>
      <c r="H94" s="26"/>
      <c r="I94" s="26"/>
      <c r="J94" s="27" t="s">
        <v>183</v>
      </c>
      <c r="K94" s="27">
        <v>30</v>
      </c>
      <c r="L94" s="28" t="s">
        <v>312</v>
      </c>
    </row>
    <row r="95" spans="1:12" ht="15">
      <c r="A95" s="25"/>
      <c r="B95" s="26"/>
      <c r="C95" s="26"/>
      <c r="D95" s="26"/>
      <c r="E95" s="26"/>
      <c r="F95" s="26"/>
      <c r="G95" s="26"/>
      <c r="H95" s="26"/>
      <c r="I95" s="26"/>
      <c r="J95" s="27" t="s">
        <v>184</v>
      </c>
      <c r="K95" s="27">
        <v>64.3</v>
      </c>
      <c r="L95" s="28" t="s">
        <v>312</v>
      </c>
    </row>
    <row r="96" spans="1:12" ht="15.75" thickBot="1">
      <c r="A96" s="193"/>
      <c r="B96" s="194"/>
      <c r="C96" s="194"/>
      <c r="D96" s="194"/>
      <c r="E96" s="194"/>
      <c r="F96" s="194"/>
      <c r="G96" s="194"/>
      <c r="H96" s="194"/>
      <c r="I96" s="195"/>
      <c r="J96" s="196" t="s">
        <v>296</v>
      </c>
      <c r="K96" s="196">
        <f>SUM(K84:K95)</f>
        <v>509.30000000000007</v>
      </c>
      <c r="L96" s="28" t="s">
        <v>312</v>
      </c>
    </row>
    <row r="97" spans="1:12" ht="15">
      <c r="A97" s="23" t="s">
        <v>25</v>
      </c>
      <c r="B97" s="24" t="s">
        <v>26</v>
      </c>
      <c r="C97" s="24" t="s">
        <v>27</v>
      </c>
      <c r="D97" s="24" t="s">
        <v>28</v>
      </c>
      <c r="E97" s="24" t="s">
        <v>29</v>
      </c>
      <c r="F97" s="24" t="s">
        <v>30</v>
      </c>
      <c r="G97" s="24" t="s">
        <v>31</v>
      </c>
      <c r="H97" s="24" t="s">
        <v>32</v>
      </c>
      <c r="I97" s="24" t="s">
        <v>33</v>
      </c>
      <c r="J97" s="293" t="s">
        <v>34</v>
      </c>
      <c r="K97" s="293"/>
      <c r="L97" s="293"/>
    </row>
    <row r="98" spans="1:12" ht="15">
      <c r="A98" s="175">
        <v>7</v>
      </c>
      <c r="B98" s="175" t="s">
        <v>287</v>
      </c>
      <c r="C98" s="175" t="s">
        <v>35</v>
      </c>
      <c r="D98" s="175" t="s">
        <v>36</v>
      </c>
      <c r="E98" s="175" t="s">
        <v>318</v>
      </c>
      <c r="F98" s="175" t="s">
        <v>247</v>
      </c>
      <c r="G98" s="175"/>
      <c r="H98" s="175"/>
      <c r="I98" s="175" t="s">
        <v>287</v>
      </c>
      <c r="J98" s="27" t="s">
        <v>37</v>
      </c>
      <c r="K98" s="27" t="s">
        <v>38</v>
      </c>
      <c r="L98" s="28" t="s">
        <v>39</v>
      </c>
    </row>
    <row r="99" spans="1:12" ht="15">
      <c r="A99" s="25"/>
      <c r="B99" s="26" t="s">
        <v>319</v>
      </c>
      <c r="C99" s="26"/>
      <c r="D99" s="26"/>
      <c r="E99" s="26"/>
      <c r="F99" s="26"/>
      <c r="G99" s="26"/>
      <c r="H99" s="26"/>
      <c r="I99" s="26"/>
      <c r="J99" s="27" t="s">
        <v>173</v>
      </c>
      <c r="K99" s="27">
        <v>12.96</v>
      </c>
      <c r="L99" s="28" t="s">
        <v>312</v>
      </c>
    </row>
    <row r="100" spans="1:12" ht="15" customHeight="1">
      <c r="A100" s="25"/>
      <c r="B100" s="26"/>
      <c r="C100" s="26"/>
      <c r="D100" s="26"/>
      <c r="E100" s="26"/>
      <c r="F100" s="26"/>
      <c r="G100" s="26"/>
      <c r="H100" s="26"/>
      <c r="I100" s="26"/>
      <c r="J100" s="27" t="s">
        <v>174</v>
      </c>
      <c r="K100" s="27"/>
      <c r="L100" s="28" t="s">
        <v>312</v>
      </c>
    </row>
    <row r="101" spans="1:12" ht="15">
      <c r="A101" s="25"/>
      <c r="B101" s="26"/>
      <c r="C101" s="26"/>
      <c r="D101" s="26"/>
      <c r="E101" s="26"/>
      <c r="F101" s="26"/>
      <c r="G101" s="26"/>
      <c r="H101" s="26"/>
      <c r="I101" s="26"/>
      <c r="J101" s="27" t="s">
        <v>175</v>
      </c>
      <c r="K101" s="27"/>
      <c r="L101" s="28" t="s">
        <v>312</v>
      </c>
    </row>
    <row r="102" spans="1:12" ht="15">
      <c r="A102" s="25"/>
      <c r="B102" s="26"/>
      <c r="C102" s="26"/>
      <c r="D102" s="26"/>
      <c r="E102" s="26"/>
      <c r="F102" s="26"/>
      <c r="G102" s="26"/>
      <c r="H102" s="26"/>
      <c r="I102" s="26"/>
      <c r="J102" s="27" t="s">
        <v>176</v>
      </c>
      <c r="K102" s="27"/>
      <c r="L102" s="28" t="s">
        <v>312</v>
      </c>
    </row>
    <row r="103" spans="1:12" ht="15">
      <c r="A103" s="25"/>
      <c r="B103" s="26"/>
      <c r="C103" s="26"/>
      <c r="D103" s="26"/>
      <c r="E103" s="26"/>
      <c r="F103" s="26"/>
      <c r="G103" s="26"/>
      <c r="H103" s="26"/>
      <c r="I103" s="26"/>
      <c r="J103" s="27" t="s">
        <v>177</v>
      </c>
      <c r="K103" s="27">
        <v>8.1</v>
      </c>
      <c r="L103" s="28" t="s">
        <v>312</v>
      </c>
    </row>
    <row r="104" spans="1:12" ht="15">
      <c r="A104" s="25"/>
      <c r="B104" s="26"/>
      <c r="C104" s="26"/>
      <c r="D104" s="26"/>
      <c r="E104" s="26"/>
      <c r="F104" s="26"/>
      <c r="G104" s="26"/>
      <c r="H104" s="26"/>
      <c r="I104" s="26"/>
      <c r="J104" s="27" t="s">
        <v>178</v>
      </c>
      <c r="K104" s="27">
        <v>15.5</v>
      </c>
      <c r="L104" s="28" t="s">
        <v>312</v>
      </c>
    </row>
    <row r="105" spans="1:12" ht="15">
      <c r="A105" s="25"/>
      <c r="B105" s="26"/>
      <c r="C105" s="26"/>
      <c r="D105" s="26"/>
      <c r="E105" s="26"/>
      <c r="F105" s="26"/>
      <c r="G105" s="26"/>
      <c r="H105" s="26"/>
      <c r="I105" s="26"/>
      <c r="J105" s="27" t="s">
        <v>179</v>
      </c>
      <c r="K105" s="27"/>
      <c r="L105" s="28" t="s">
        <v>312</v>
      </c>
    </row>
    <row r="106" spans="1:12" ht="15">
      <c r="A106" s="25"/>
      <c r="B106" s="26"/>
      <c r="C106" s="26"/>
      <c r="D106" s="26"/>
      <c r="E106" s="26"/>
      <c r="F106" s="26"/>
      <c r="G106" s="26"/>
      <c r="H106" s="26"/>
      <c r="I106" s="26"/>
      <c r="J106" s="27" t="s">
        <v>180</v>
      </c>
      <c r="K106" s="27">
        <v>9.84</v>
      </c>
      <c r="L106" s="28" t="s">
        <v>312</v>
      </c>
    </row>
    <row r="107" spans="1:12" ht="15">
      <c r="A107" s="25"/>
      <c r="B107" s="26"/>
      <c r="C107" s="26"/>
      <c r="D107" s="26"/>
      <c r="E107" s="26"/>
      <c r="F107" s="26"/>
      <c r="G107" s="26"/>
      <c r="H107" s="26"/>
      <c r="I107" s="26"/>
      <c r="J107" s="27" t="s">
        <v>181</v>
      </c>
      <c r="K107" s="27"/>
      <c r="L107" s="28" t="s">
        <v>312</v>
      </c>
    </row>
    <row r="108" spans="1:12" ht="15">
      <c r="A108" s="25"/>
      <c r="B108" s="26"/>
      <c r="C108" s="26"/>
      <c r="D108" s="26"/>
      <c r="E108" s="26"/>
      <c r="F108" s="26"/>
      <c r="G108" s="26"/>
      <c r="H108" s="26"/>
      <c r="I108" s="26"/>
      <c r="J108" s="27" t="s">
        <v>182</v>
      </c>
      <c r="K108" s="27"/>
      <c r="L108" s="28" t="s">
        <v>312</v>
      </c>
    </row>
    <row r="109" spans="1:12" ht="15">
      <c r="A109" s="174"/>
      <c r="B109" s="173"/>
      <c r="C109" s="173"/>
      <c r="D109" s="173"/>
      <c r="E109" s="173"/>
      <c r="F109" s="173"/>
      <c r="G109" s="173"/>
      <c r="H109" s="173"/>
      <c r="I109" s="173"/>
      <c r="J109" s="176" t="s">
        <v>183</v>
      </c>
      <c r="K109" s="176">
        <v>12.14</v>
      </c>
      <c r="L109" s="28" t="s">
        <v>312</v>
      </c>
    </row>
    <row r="110" spans="1:12" ht="15">
      <c r="A110" s="175"/>
      <c r="B110" s="175"/>
      <c r="C110" s="175"/>
      <c r="D110" s="175"/>
      <c r="E110" s="175"/>
      <c r="F110" s="175"/>
      <c r="G110" s="175"/>
      <c r="H110" s="175"/>
      <c r="I110" s="175"/>
      <c r="J110" s="178" t="s">
        <v>184</v>
      </c>
      <c r="K110" s="178"/>
      <c r="L110" s="28" t="s">
        <v>312</v>
      </c>
    </row>
    <row r="111" spans="1:12" ht="15.75" thickBot="1">
      <c r="A111" s="175"/>
      <c r="B111" s="175"/>
      <c r="C111" s="175"/>
      <c r="D111" s="175"/>
      <c r="E111" s="175"/>
      <c r="F111" s="175"/>
      <c r="G111" s="175"/>
      <c r="H111" s="175"/>
      <c r="I111" s="175"/>
      <c r="J111" s="178" t="s">
        <v>296</v>
      </c>
      <c r="K111" s="178">
        <f>SUM(K99:K110)</f>
        <v>58.540000000000006</v>
      </c>
      <c r="L111" s="28" t="s">
        <v>312</v>
      </c>
    </row>
    <row r="112" spans="1:12" ht="15">
      <c r="A112" s="23" t="s">
        <v>25</v>
      </c>
      <c r="B112" s="24" t="s">
        <v>26</v>
      </c>
      <c r="C112" s="24" t="s">
        <v>27</v>
      </c>
      <c r="D112" s="24" t="s">
        <v>28</v>
      </c>
      <c r="E112" s="24" t="s">
        <v>29</v>
      </c>
      <c r="F112" s="24" t="s">
        <v>30</v>
      </c>
      <c r="G112" s="24" t="s">
        <v>31</v>
      </c>
      <c r="H112" s="24" t="s">
        <v>32</v>
      </c>
      <c r="I112" s="24" t="s">
        <v>33</v>
      </c>
      <c r="J112" s="293" t="s">
        <v>34</v>
      </c>
      <c r="K112" s="293"/>
      <c r="L112" s="293"/>
    </row>
    <row r="113" spans="1:12" ht="15">
      <c r="A113" s="175">
        <v>8</v>
      </c>
      <c r="B113" s="175" t="s">
        <v>288</v>
      </c>
      <c r="C113" s="175" t="s">
        <v>35</v>
      </c>
      <c r="D113" s="175" t="s">
        <v>242</v>
      </c>
      <c r="E113" s="175" t="s">
        <v>316</v>
      </c>
      <c r="F113" s="175" t="s">
        <v>243</v>
      </c>
      <c r="G113" s="175"/>
      <c r="H113" s="175"/>
      <c r="I113" s="175" t="s">
        <v>288</v>
      </c>
      <c r="J113" s="27" t="s">
        <v>37</v>
      </c>
      <c r="K113" s="27" t="s">
        <v>38</v>
      </c>
      <c r="L113" s="28" t="s">
        <v>39</v>
      </c>
    </row>
    <row r="114" spans="1:12" ht="15">
      <c r="A114" s="25"/>
      <c r="B114" s="26" t="s">
        <v>319</v>
      </c>
      <c r="C114" s="26"/>
      <c r="D114" s="26"/>
      <c r="E114" s="26"/>
      <c r="F114" s="26"/>
      <c r="G114" s="26"/>
      <c r="H114" s="26"/>
      <c r="I114" s="26"/>
      <c r="J114" s="27" t="s">
        <v>173</v>
      </c>
      <c r="K114" s="27">
        <v>3</v>
      </c>
      <c r="L114" s="28" t="s">
        <v>312</v>
      </c>
    </row>
    <row r="115" spans="1:12" ht="15">
      <c r="A115" s="25"/>
      <c r="B115" s="26"/>
      <c r="C115" s="26"/>
      <c r="D115" s="26"/>
      <c r="E115" s="26"/>
      <c r="F115" s="26"/>
      <c r="G115" s="26"/>
      <c r="H115" s="26"/>
      <c r="I115" s="26"/>
      <c r="J115" s="27" t="s">
        <v>174</v>
      </c>
      <c r="K115" s="27">
        <v>4.5</v>
      </c>
      <c r="L115" s="28" t="s">
        <v>312</v>
      </c>
    </row>
    <row r="116" spans="1:12" ht="15">
      <c r="A116" s="25"/>
      <c r="B116" s="26"/>
      <c r="C116" s="26"/>
      <c r="D116" s="26"/>
      <c r="E116" s="26"/>
      <c r="F116" s="26"/>
      <c r="G116" s="26"/>
      <c r="H116" s="26"/>
      <c r="I116" s="26"/>
      <c r="J116" s="27" t="s">
        <v>175</v>
      </c>
      <c r="K116" s="27">
        <v>5.93</v>
      </c>
      <c r="L116" s="28" t="s">
        <v>312</v>
      </c>
    </row>
    <row r="117" spans="1:12" ht="15">
      <c r="A117" s="25"/>
      <c r="B117" s="26"/>
      <c r="C117" s="26"/>
      <c r="D117" s="26"/>
      <c r="E117" s="26"/>
      <c r="F117" s="26"/>
      <c r="G117" s="26"/>
      <c r="H117" s="26"/>
      <c r="I117" s="26"/>
      <c r="J117" s="27" t="s">
        <v>176</v>
      </c>
      <c r="K117" s="27">
        <v>5.93</v>
      </c>
      <c r="L117" s="28" t="s">
        <v>312</v>
      </c>
    </row>
    <row r="118" spans="1:12" ht="15">
      <c r="A118" s="25"/>
      <c r="B118" s="26"/>
      <c r="C118" s="26"/>
      <c r="D118" s="26"/>
      <c r="E118" s="26"/>
      <c r="F118" s="26"/>
      <c r="G118" s="26"/>
      <c r="H118" s="26"/>
      <c r="I118" s="26"/>
      <c r="J118" s="27" t="s">
        <v>177</v>
      </c>
      <c r="K118" s="27">
        <v>5.93</v>
      </c>
      <c r="L118" s="28" t="s">
        <v>312</v>
      </c>
    </row>
    <row r="119" spans="1:12" ht="15">
      <c r="A119" s="25"/>
      <c r="B119" s="26"/>
      <c r="C119" s="26"/>
      <c r="D119" s="26"/>
      <c r="E119" s="26"/>
      <c r="F119" s="26"/>
      <c r="G119" s="26"/>
      <c r="H119" s="26"/>
      <c r="I119" s="26"/>
      <c r="J119" s="27" t="s">
        <v>178</v>
      </c>
      <c r="K119" s="27">
        <v>8.9</v>
      </c>
      <c r="L119" s="28" t="s">
        <v>312</v>
      </c>
    </row>
    <row r="120" spans="1:12" ht="15">
      <c r="A120" s="25"/>
      <c r="B120" s="26"/>
      <c r="C120" s="26"/>
      <c r="D120" s="26"/>
      <c r="E120" s="26"/>
      <c r="F120" s="26"/>
      <c r="G120" s="26"/>
      <c r="H120" s="26"/>
      <c r="I120" s="26"/>
      <c r="J120" s="27" t="s">
        <v>179</v>
      </c>
      <c r="K120" s="27">
        <v>8.9</v>
      </c>
      <c r="L120" s="28" t="s">
        <v>312</v>
      </c>
    </row>
    <row r="121" spans="1:12" ht="15">
      <c r="A121" s="25"/>
      <c r="B121" s="26"/>
      <c r="C121" s="26"/>
      <c r="D121" s="26"/>
      <c r="E121" s="26"/>
      <c r="F121" s="26"/>
      <c r="G121" s="26"/>
      <c r="H121" s="26"/>
      <c r="I121" s="26"/>
      <c r="J121" s="27" t="s">
        <v>180</v>
      </c>
      <c r="K121" s="27">
        <v>6</v>
      </c>
      <c r="L121" s="28" t="s">
        <v>312</v>
      </c>
    </row>
    <row r="122" spans="1:12" ht="15">
      <c r="A122" s="25"/>
      <c r="B122" s="26"/>
      <c r="C122" s="26"/>
      <c r="D122" s="26"/>
      <c r="E122" s="26"/>
      <c r="F122" s="26"/>
      <c r="G122" s="26"/>
      <c r="H122" s="26"/>
      <c r="I122" s="26"/>
      <c r="J122" s="27" t="s">
        <v>181</v>
      </c>
      <c r="K122" s="27">
        <v>6</v>
      </c>
      <c r="L122" s="28" t="s">
        <v>312</v>
      </c>
    </row>
    <row r="123" spans="1:12" ht="15">
      <c r="A123" s="25"/>
      <c r="B123" s="26"/>
      <c r="C123" s="26"/>
      <c r="D123" s="26"/>
      <c r="E123" s="26"/>
      <c r="F123" s="26"/>
      <c r="G123" s="26"/>
      <c r="H123" s="26"/>
      <c r="I123" s="26"/>
      <c r="J123" s="27" t="s">
        <v>182</v>
      </c>
      <c r="K123" s="27">
        <v>6.03</v>
      </c>
      <c r="L123" s="28" t="s">
        <v>312</v>
      </c>
    </row>
    <row r="124" spans="1:12" ht="15">
      <c r="A124" s="174"/>
      <c r="B124" s="173"/>
      <c r="C124" s="173"/>
      <c r="D124" s="173"/>
      <c r="E124" s="173"/>
      <c r="F124" s="173"/>
      <c r="G124" s="173"/>
      <c r="H124" s="173"/>
      <c r="I124" s="173"/>
      <c r="J124" s="176" t="s">
        <v>183</v>
      </c>
      <c r="K124" s="176">
        <v>7.85</v>
      </c>
      <c r="L124" s="28" t="s">
        <v>312</v>
      </c>
    </row>
    <row r="125" spans="1:12" ht="15">
      <c r="A125" s="175"/>
      <c r="B125" s="175"/>
      <c r="C125" s="175"/>
      <c r="D125" s="175"/>
      <c r="E125" s="175"/>
      <c r="F125" s="175"/>
      <c r="G125" s="175"/>
      <c r="H125" s="175"/>
      <c r="I125" s="175"/>
      <c r="J125" s="178" t="s">
        <v>184</v>
      </c>
      <c r="K125" s="178">
        <v>7.85</v>
      </c>
      <c r="L125" s="28" t="s">
        <v>312</v>
      </c>
    </row>
    <row r="126" spans="1:12" ht="15.75" thickBot="1">
      <c r="A126" s="175"/>
      <c r="B126" s="175"/>
      <c r="C126" s="175"/>
      <c r="D126" s="175"/>
      <c r="E126" s="175"/>
      <c r="F126" s="175"/>
      <c r="G126" s="175"/>
      <c r="H126" s="175"/>
      <c r="I126" s="175"/>
      <c r="J126" s="178" t="s">
        <v>296</v>
      </c>
      <c r="K126" s="178">
        <f>SUM(K114:K125)</f>
        <v>76.82</v>
      </c>
      <c r="L126" s="28" t="s">
        <v>312</v>
      </c>
    </row>
    <row r="127" spans="1:12" ht="15">
      <c r="A127" s="23" t="s">
        <v>25</v>
      </c>
      <c r="B127" s="24" t="s">
        <v>26</v>
      </c>
      <c r="C127" s="24" t="s">
        <v>27</v>
      </c>
      <c r="D127" s="24" t="s">
        <v>28</v>
      </c>
      <c r="E127" s="24" t="s">
        <v>29</v>
      </c>
      <c r="F127" s="24" t="s">
        <v>30</v>
      </c>
      <c r="G127" s="24" t="s">
        <v>31</v>
      </c>
      <c r="H127" s="24" t="s">
        <v>32</v>
      </c>
      <c r="I127" s="24" t="s">
        <v>33</v>
      </c>
      <c r="J127" s="293" t="s">
        <v>34</v>
      </c>
      <c r="K127" s="293"/>
      <c r="L127" s="293"/>
    </row>
    <row r="128" spans="1:12" ht="15">
      <c r="A128" s="175">
        <v>9</v>
      </c>
      <c r="B128" s="175" t="s">
        <v>290</v>
      </c>
      <c r="C128" s="175" t="s">
        <v>35</v>
      </c>
      <c r="D128" s="175" t="s">
        <v>41</v>
      </c>
      <c r="E128" s="175" t="s">
        <v>316</v>
      </c>
      <c r="F128" s="175" t="s">
        <v>243</v>
      </c>
      <c r="G128" s="175"/>
      <c r="H128" s="175"/>
      <c r="I128" s="175" t="s">
        <v>290</v>
      </c>
      <c r="J128" s="27" t="s">
        <v>37</v>
      </c>
      <c r="K128" s="27" t="s">
        <v>38</v>
      </c>
      <c r="L128" s="28" t="s">
        <v>39</v>
      </c>
    </row>
    <row r="129" spans="1:12" ht="15">
      <c r="A129" s="25"/>
      <c r="B129" s="26"/>
      <c r="C129" s="26"/>
      <c r="D129" s="26"/>
      <c r="E129" s="26"/>
      <c r="F129" s="26"/>
      <c r="G129" s="26"/>
      <c r="H129" s="26"/>
      <c r="I129" s="26"/>
      <c r="J129" s="27" t="s">
        <v>173</v>
      </c>
      <c r="K129" s="27">
        <v>6</v>
      </c>
      <c r="L129" s="28" t="s">
        <v>312</v>
      </c>
    </row>
    <row r="130" spans="1:12" ht="15">
      <c r="A130" s="25"/>
      <c r="B130" s="26"/>
      <c r="C130" s="26"/>
      <c r="D130" s="26"/>
      <c r="E130" s="26"/>
      <c r="F130" s="26"/>
      <c r="G130" s="26"/>
      <c r="H130" s="26"/>
      <c r="I130" s="26"/>
      <c r="J130" s="27" t="s">
        <v>174</v>
      </c>
      <c r="K130" s="27">
        <v>6.9</v>
      </c>
      <c r="L130" s="28" t="s">
        <v>312</v>
      </c>
    </row>
    <row r="131" spans="1:12" ht="15">
      <c r="A131" s="25"/>
      <c r="B131" s="26"/>
      <c r="C131" s="26"/>
      <c r="D131" s="26"/>
      <c r="E131" s="26"/>
      <c r="F131" s="26"/>
      <c r="G131" s="26"/>
      <c r="H131" s="26"/>
      <c r="I131" s="26"/>
      <c r="J131" s="27" t="s">
        <v>175</v>
      </c>
      <c r="K131" s="27">
        <v>6</v>
      </c>
      <c r="L131" s="28" t="s">
        <v>312</v>
      </c>
    </row>
    <row r="132" spans="1:12" ht="15">
      <c r="A132" s="25"/>
      <c r="B132" s="26"/>
      <c r="C132" s="26"/>
      <c r="D132" s="26"/>
      <c r="E132" s="26"/>
      <c r="F132" s="26"/>
      <c r="G132" s="26"/>
      <c r="H132" s="26"/>
      <c r="I132" s="26"/>
      <c r="J132" s="27" t="s">
        <v>176</v>
      </c>
      <c r="K132" s="27">
        <v>8</v>
      </c>
      <c r="L132" s="28" t="s">
        <v>312</v>
      </c>
    </row>
    <row r="133" spans="1:12" ht="15">
      <c r="A133" s="25"/>
      <c r="B133" s="26"/>
      <c r="C133" s="26"/>
      <c r="D133" s="26"/>
      <c r="E133" s="26"/>
      <c r="F133" s="26"/>
      <c r="G133" s="26"/>
      <c r="H133" s="26"/>
      <c r="I133" s="26"/>
      <c r="J133" s="27" t="s">
        <v>177</v>
      </c>
      <c r="K133" s="27">
        <v>2</v>
      </c>
      <c r="L133" s="28" t="s">
        <v>312</v>
      </c>
    </row>
    <row r="134" spans="1:12" ht="15">
      <c r="A134" s="25"/>
      <c r="B134" s="26"/>
      <c r="C134" s="26"/>
      <c r="D134" s="26"/>
      <c r="E134" s="26"/>
      <c r="F134" s="26"/>
      <c r="G134" s="26"/>
      <c r="H134" s="26"/>
      <c r="I134" s="26"/>
      <c r="J134" s="27" t="s">
        <v>178</v>
      </c>
      <c r="K134" s="27">
        <v>5.2</v>
      </c>
      <c r="L134" s="28" t="s">
        <v>312</v>
      </c>
    </row>
    <row r="135" spans="1:12" ht="15">
      <c r="A135" s="25"/>
      <c r="B135" s="26"/>
      <c r="C135" s="26"/>
      <c r="D135" s="26"/>
      <c r="E135" s="26"/>
      <c r="F135" s="26"/>
      <c r="G135" s="26"/>
      <c r="H135" s="26"/>
      <c r="I135" s="26"/>
      <c r="J135" s="27" t="s">
        <v>179</v>
      </c>
      <c r="K135" s="27">
        <v>6</v>
      </c>
      <c r="L135" s="28" t="s">
        <v>312</v>
      </c>
    </row>
    <row r="136" spans="1:12" ht="15">
      <c r="A136" s="25"/>
      <c r="B136" s="26"/>
      <c r="C136" s="26"/>
      <c r="D136" s="26"/>
      <c r="E136" s="26"/>
      <c r="F136" s="26"/>
      <c r="G136" s="26"/>
      <c r="H136" s="26"/>
      <c r="I136" s="26"/>
      <c r="J136" s="27" t="s">
        <v>180</v>
      </c>
      <c r="K136" s="27">
        <v>3</v>
      </c>
      <c r="L136" s="28" t="s">
        <v>312</v>
      </c>
    </row>
    <row r="137" spans="1:12" ht="15">
      <c r="A137" s="25"/>
      <c r="B137" s="26"/>
      <c r="C137" s="26"/>
      <c r="D137" s="26"/>
      <c r="E137" s="26"/>
      <c r="F137" s="26"/>
      <c r="G137" s="26"/>
      <c r="H137" s="26"/>
      <c r="I137" s="26"/>
      <c r="J137" s="27" t="s">
        <v>181</v>
      </c>
      <c r="K137" s="27">
        <v>3</v>
      </c>
      <c r="L137" s="28" t="s">
        <v>312</v>
      </c>
    </row>
    <row r="138" spans="1:12" ht="15">
      <c r="A138" s="25"/>
      <c r="B138" s="26"/>
      <c r="C138" s="26"/>
      <c r="D138" s="26"/>
      <c r="E138" s="26"/>
      <c r="F138" s="26"/>
      <c r="G138" s="26"/>
      <c r="H138" s="26"/>
      <c r="I138" s="26"/>
      <c r="J138" s="27" t="s">
        <v>182</v>
      </c>
      <c r="K138" s="27">
        <v>6.9</v>
      </c>
      <c r="L138" s="28" t="s">
        <v>312</v>
      </c>
    </row>
    <row r="139" spans="1:12" ht="15">
      <c r="A139" s="174"/>
      <c r="B139" s="173"/>
      <c r="C139" s="173"/>
      <c r="D139" s="173"/>
      <c r="E139" s="173"/>
      <c r="F139" s="173"/>
      <c r="G139" s="173"/>
      <c r="H139" s="173"/>
      <c r="I139" s="173"/>
      <c r="J139" s="176" t="s">
        <v>183</v>
      </c>
      <c r="K139" s="176">
        <v>10.4</v>
      </c>
      <c r="L139" s="28" t="s">
        <v>312</v>
      </c>
    </row>
    <row r="140" spans="1:12" ht="15">
      <c r="A140" s="175"/>
      <c r="B140" s="175"/>
      <c r="C140" s="175"/>
      <c r="D140" s="175"/>
      <c r="E140" s="175"/>
      <c r="F140" s="175"/>
      <c r="G140" s="175"/>
      <c r="H140" s="175"/>
      <c r="I140" s="175"/>
      <c r="J140" s="178" t="s">
        <v>184</v>
      </c>
      <c r="K140" s="178">
        <v>6</v>
      </c>
      <c r="L140" s="28" t="s">
        <v>312</v>
      </c>
    </row>
    <row r="141" spans="1:12" ht="15.75" thickBot="1">
      <c r="A141" s="175"/>
      <c r="B141" s="175"/>
      <c r="C141" s="175"/>
      <c r="D141" s="175"/>
      <c r="E141" s="175"/>
      <c r="F141" s="175"/>
      <c r="G141" s="175"/>
      <c r="H141" s="175"/>
      <c r="I141" s="175"/>
      <c r="J141" s="178" t="s">
        <v>296</v>
      </c>
      <c r="K141" s="178">
        <f>SUM(K129:K140)</f>
        <v>69.4</v>
      </c>
      <c r="L141" s="28" t="s">
        <v>312</v>
      </c>
    </row>
    <row r="142" spans="1:12" ht="15">
      <c r="A142" s="23" t="s">
        <v>25</v>
      </c>
      <c r="B142" s="24" t="s">
        <v>26</v>
      </c>
      <c r="C142" s="24" t="s">
        <v>27</v>
      </c>
      <c r="D142" s="24" t="s">
        <v>28</v>
      </c>
      <c r="E142" s="24" t="s">
        <v>29</v>
      </c>
      <c r="F142" s="24" t="s">
        <v>30</v>
      </c>
      <c r="G142" s="24" t="s">
        <v>31</v>
      </c>
      <c r="H142" s="24" t="s">
        <v>32</v>
      </c>
      <c r="I142" s="24" t="s">
        <v>33</v>
      </c>
      <c r="J142" s="293" t="s">
        <v>34</v>
      </c>
      <c r="K142" s="293"/>
      <c r="L142" s="293"/>
    </row>
    <row r="143" spans="1:12" ht="15">
      <c r="A143" s="190">
        <v>10</v>
      </c>
      <c r="B143" s="190" t="s">
        <v>291</v>
      </c>
      <c r="C143" s="190" t="s">
        <v>35</v>
      </c>
      <c r="D143" s="190" t="s">
        <v>242</v>
      </c>
      <c r="E143" s="190" t="s">
        <v>289</v>
      </c>
      <c r="F143" s="190" t="s">
        <v>243</v>
      </c>
      <c r="G143" s="190"/>
      <c r="H143" s="190"/>
      <c r="I143" s="190" t="s">
        <v>295</v>
      </c>
      <c r="J143" s="191" t="s">
        <v>37</v>
      </c>
      <c r="K143" s="191" t="s">
        <v>38</v>
      </c>
      <c r="L143" s="192" t="s">
        <v>39</v>
      </c>
    </row>
    <row r="144" spans="1:12" ht="15">
      <c r="A144" s="25"/>
      <c r="B144" s="26" t="s">
        <v>319</v>
      </c>
      <c r="C144" s="26"/>
      <c r="D144" s="26"/>
      <c r="E144" s="26"/>
      <c r="F144" s="26"/>
      <c r="G144" s="26"/>
      <c r="H144" s="26"/>
      <c r="I144" s="26"/>
      <c r="J144" s="27" t="s">
        <v>173</v>
      </c>
      <c r="K144" s="27">
        <v>404.24</v>
      </c>
      <c r="L144" s="28" t="s">
        <v>312</v>
      </c>
    </row>
    <row r="145" spans="1:12" ht="15">
      <c r="A145" s="25"/>
      <c r="B145" s="26"/>
      <c r="C145" s="26"/>
      <c r="D145" s="26"/>
      <c r="E145" s="26"/>
      <c r="F145" s="26"/>
      <c r="G145" s="26"/>
      <c r="H145" s="26"/>
      <c r="I145" s="26"/>
      <c r="J145" s="27" t="s">
        <v>174</v>
      </c>
      <c r="K145" s="27">
        <v>339.4</v>
      </c>
      <c r="L145" s="28" t="s">
        <v>312</v>
      </c>
    </row>
    <row r="146" spans="1:12" ht="15">
      <c r="A146" s="25"/>
      <c r="B146" s="26"/>
      <c r="C146" s="26"/>
      <c r="D146" s="26"/>
      <c r="E146" s="26"/>
      <c r="F146" s="26"/>
      <c r="G146" s="26"/>
      <c r="H146" s="26"/>
      <c r="I146" s="26"/>
      <c r="J146" s="27" t="s">
        <v>175</v>
      </c>
      <c r="K146" s="27">
        <v>448.9</v>
      </c>
      <c r="L146" s="28" t="s">
        <v>312</v>
      </c>
    </row>
    <row r="147" spans="1:12" ht="15">
      <c r="A147" s="25"/>
      <c r="B147" s="26"/>
      <c r="C147" s="26"/>
      <c r="D147" s="26"/>
      <c r="E147" s="26"/>
      <c r="F147" s="26"/>
      <c r="G147" s="26"/>
      <c r="H147" s="26"/>
      <c r="I147" s="26"/>
      <c r="J147" s="27" t="s">
        <v>176</v>
      </c>
      <c r="K147" s="27">
        <v>578.9</v>
      </c>
      <c r="L147" s="28" t="s">
        <v>312</v>
      </c>
    </row>
    <row r="148" spans="1:12" ht="15">
      <c r="A148" s="25"/>
      <c r="B148" s="26"/>
      <c r="C148" s="26"/>
      <c r="D148" s="26"/>
      <c r="E148" s="26"/>
      <c r="F148" s="26"/>
      <c r="G148" s="26"/>
      <c r="H148" s="26"/>
      <c r="I148" s="26"/>
      <c r="J148" s="27" t="s">
        <v>177</v>
      </c>
      <c r="K148" s="27">
        <v>313.9</v>
      </c>
      <c r="L148" s="28" t="s">
        <v>312</v>
      </c>
    </row>
    <row r="149" spans="1:12" ht="15">
      <c r="A149" s="25"/>
      <c r="B149" s="26"/>
      <c r="C149" s="26"/>
      <c r="D149" s="26"/>
      <c r="E149" s="26"/>
      <c r="F149" s="26"/>
      <c r="G149" s="26"/>
      <c r="H149" s="26"/>
      <c r="I149" s="26"/>
      <c r="J149" s="27" t="s">
        <v>178</v>
      </c>
      <c r="K149" s="27">
        <v>283.9</v>
      </c>
      <c r="L149" s="28" t="s">
        <v>312</v>
      </c>
    </row>
    <row r="150" spans="1:12" ht="15">
      <c r="A150" s="25"/>
      <c r="B150" s="26"/>
      <c r="C150" s="26"/>
      <c r="D150" s="26"/>
      <c r="E150" s="26"/>
      <c r="F150" s="26"/>
      <c r="G150" s="26"/>
      <c r="H150" s="26"/>
      <c r="I150" s="26"/>
      <c r="J150" s="27" t="s">
        <v>179</v>
      </c>
      <c r="K150" s="27">
        <v>367.7</v>
      </c>
      <c r="L150" s="28" t="s">
        <v>312</v>
      </c>
    </row>
    <row r="151" spans="1:12" ht="15">
      <c r="A151" s="25"/>
      <c r="B151" s="26"/>
      <c r="C151" s="26"/>
      <c r="D151" s="26"/>
      <c r="E151" s="26"/>
      <c r="F151" s="26"/>
      <c r="G151" s="26"/>
      <c r="H151" s="26"/>
      <c r="I151" s="26"/>
      <c r="J151" s="27" t="s">
        <v>180</v>
      </c>
      <c r="K151" s="27">
        <v>280.6</v>
      </c>
      <c r="L151" s="28" t="s">
        <v>312</v>
      </c>
    </row>
    <row r="152" spans="1:12" ht="15">
      <c r="A152" s="25"/>
      <c r="B152" s="26"/>
      <c r="C152" s="26"/>
      <c r="D152" s="26"/>
      <c r="E152" s="26"/>
      <c r="F152" s="26"/>
      <c r="G152" s="26"/>
      <c r="H152" s="26"/>
      <c r="I152" s="26"/>
      <c r="J152" s="27" t="s">
        <v>181</v>
      </c>
      <c r="K152" s="27">
        <v>324.9</v>
      </c>
      <c r="L152" s="28" t="s">
        <v>312</v>
      </c>
    </row>
    <row r="153" spans="1:12" ht="15">
      <c r="A153" s="25"/>
      <c r="B153" s="26"/>
      <c r="C153" s="26"/>
      <c r="D153" s="26"/>
      <c r="E153" s="26"/>
      <c r="F153" s="26"/>
      <c r="G153" s="26"/>
      <c r="H153" s="26"/>
      <c r="I153" s="26"/>
      <c r="J153" s="27" t="s">
        <v>182</v>
      </c>
      <c r="K153" s="27">
        <v>371.4</v>
      </c>
      <c r="L153" s="28" t="s">
        <v>312</v>
      </c>
    </row>
    <row r="154" spans="1:12" ht="15">
      <c r="A154" s="25"/>
      <c r="B154" s="26"/>
      <c r="C154" s="26"/>
      <c r="D154" s="26"/>
      <c r="E154" s="26"/>
      <c r="F154" s="26"/>
      <c r="G154" s="26"/>
      <c r="H154" s="26"/>
      <c r="I154" s="26"/>
      <c r="J154" s="27" t="s">
        <v>183</v>
      </c>
      <c r="K154" s="27">
        <v>284.5</v>
      </c>
      <c r="L154" s="28" t="s">
        <v>312</v>
      </c>
    </row>
    <row r="155" spans="1:12" ht="15">
      <c r="A155" s="25"/>
      <c r="B155" s="26"/>
      <c r="C155" s="26"/>
      <c r="D155" s="26"/>
      <c r="E155" s="26"/>
      <c r="F155" s="26"/>
      <c r="G155" s="26"/>
      <c r="H155" s="26"/>
      <c r="I155" s="26"/>
      <c r="J155" s="27" t="s">
        <v>184</v>
      </c>
      <c r="K155" s="27">
        <v>408.5</v>
      </c>
      <c r="L155" s="28" t="s">
        <v>312</v>
      </c>
    </row>
    <row r="156" spans="1:12" ht="15.75" thickBot="1">
      <c r="A156" s="193"/>
      <c r="B156" s="194"/>
      <c r="C156" s="194"/>
      <c r="D156" s="194"/>
      <c r="E156" s="194"/>
      <c r="F156" s="194"/>
      <c r="G156" s="194"/>
      <c r="H156" s="194"/>
      <c r="I156" s="195"/>
      <c r="J156" s="196" t="s">
        <v>297</v>
      </c>
      <c r="K156" s="196">
        <f>SUM(K144:K155)</f>
        <v>4406.84</v>
      </c>
      <c r="L156" s="28" t="s">
        <v>312</v>
      </c>
    </row>
    <row r="157" spans="1:12" ht="15">
      <c r="A157" s="23" t="s">
        <v>25</v>
      </c>
      <c r="B157" s="24" t="s">
        <v>26</v>
      </c>
      <c r="C157" s="24" t="s">
        <v>27</v>
      </c>
      <c r="D157" s="24" t="s">
        <v>28</v>
      </c>
      <c r="E157" s="24" t="s">
        <v>29</v>
      </c>
      <c r="F157" s="24" t="s">
        <v>30</v>
      </c>
      <c r="G157" s="24" t="s">
        <v>31</v>
      </c>
      <c r="H157" s="24" t="s">
        <v>32</v>
      </c>
      <c r="I157" s="24" t="s">
        <v>33</v>
      </c>
      <c r="J157" s="293" t="s">
        <v>34</v>
      </c>
      <c r="K157" s="293"/>
      <c r="L157" s="293"/>
    </row>
    <row r="158" spans="1:12" ht="15">
      <c r="A158" s="25">
        <v>11</v>
      </c>
      <c r="B158" s="26" t="s">
        <v>300</v>
      </c>
      <c r="C158" s="26" t="s">
        <v>35</v>
      </c>
      <c r="D158" s="26" t="s">
        <v>301</v>
      </c>
      <c r="E158" s="26" t="s">
        <v>320</v>
      </c>
      <c r="F158" s="26"/>
      <c r="G158" s="26"/>
      <c r="H158" s="26"/>
      <c r="I158" s="26" t="s">
        <v>302</v>
      </c>
      <c r="J158" s="27" t="s">
        <v>173</v>
      </c>
      <c r="K158" s="27">
        <v>24.18</v>
      </c>
      <c r="L158" s="28" t="s">
        <v>312</v>
      </c>
    </row>
    <row r="159" spans="1:12" ht="15">
      <c r="A159" s="25"/>
      <c r="B159" s="26" t="s">
        <v>319</v>
      </c>
      <c r="C159" s="26"/>
      <c r="D159" s="26"/>
      <c r="E159" s="26"/>
      <c r="F159" s="26"/>
      <c r="G159" s="26"/>
      <c r="H159" s="26"/>
      <c r="I159" s="26"/>
      <c r="J159" s="27" t="s">
        <v>174</v>
      </c>
      <c r="K159" s="27">
        <v>53.6</v>
      </c>
      <c r="L159" s="28" t="s">
        <v>312</v>
      </c>
    </row>
    <row r="160" spans="1:12" ht="15">
      <c r="A160" s="25"/>
      <c r="B160" s="26"/>
      <c r="C160" s="26"/>
      <c r="D160" s="26"/>
      <c r="E160" s="26"/>
      <c r="F160" s="26"/>
      <c r="G160" s="26"/>
      <c r="H160" s="26"/>
      <c r="I160" s="26"/>
      <c r="J160" s="27" t="s">
        <v>175</v>
      </c>
      <c r="K160" s="27">
        <v>27.28</v>
      </c>
      <c r="L160" s="28" t="s">
        <v>312</v>
      </c>
    </row>
    <row r="161" spans="1:12" ht="15">
      <c r="A161" s="25"/>
      <c r="B161" s="26"/>
      <c r="C161" s="26"/>
      <c r="D161" s="26"/>
      <c r="E161" s="26"/>
      <c r="F161" s="26"/>
      <c r="G161" s="26"/>
      <c r="H161" s="26"/>
      <c r="I161" s="26"/>
      <c r="J161" s="27" t="s">
        <v>176</v>
      </c>
      <c r="K161" s="27">
        <v>56.3</v>
      </c>
      <c r="L161" s="28" t="s">
        <v>312</v>
      </c>
    </row>
    <row r="162" spans="1:12" ht="15">
      <c r="A162" s="25"/>
      <c r="B162" s="26"/>
      <c r="C162" s="26"/>
      <c r="D162" s="26"/>
      <c r="E162" s="26"/>
      <c r="F162" s="26"/>
      <c r="G162" s="26"/>
      <c r="H162" s="26"/>
      <c r="I162" s="26"/>
      <c r="J162" s="27" t="s">
        <v>177</v>
      </c>
      <c r="K162" s="27">
        <v>31</v>
      </c>
      <c r="L162" s="28" t="s">
        <v>312</v>
      </c>
    </row>
    <row r="163" spans="1:12" ht="15">
      <c r="A163" s="25"/>
      <c r="B163" s="26"/>
      <c r="C163" s="26"/>
      <c r="D163" s="26"/>
      <c r="E163" s="26"/>
      <c r="F163" s="26"/>
      <c r="G163" s="26"/>
      <c r="H163" s="26"/>
      <c r="I163" s="26"/>
      <c r="J163" s="27" t="s">
        <v>178</v>
      </c>
      <c r="K163" s="27">
        <v>30.58</v>
      </c>
      <c r="L163" s="28" t="s">
        <v>312</v>
      </c>
    </row>
    <row r="164" spans="1:12" ht="15">
      <c r="A164" s="25"/>
      <c r="B164" s="26"/>
      <c r="C164" s="26"/>
      <c r="D164" s="26"/>
      <c r="E164" s="26"/>
      <c r="F164" s="26"/>
      <c r="G164" s="26"/>
      <c r="H164" s="26"/>
      <c r="I164" s="26"/>
      <c r="J164" s="27" t="s">
        <v>179</v>
      </c>
      <c r="K164" s="27">
        <v>30.2</v>
      </c>
      <c r="L164" s="28" t="s">
        <v>312</v>
      </c>
    </row>
    <row r="165" spans="1:12" ht="15">
      <c r="A165" s="25"/>
      <c r="B165" s="26"/>
      <c r="C165" s="26"/>
      <c r="D165" s="26"/>
      <c r="E165" s="26"/>
      <c r="F165" s="26"/>
      <c r="G165" s="26"/>
      <c r="H165" s="26"/>
      <c r="I165" s="26"/>
      <c r="J165" s="27" t="s">
        <v>180</v>
      </c>
      <c r="K165" s="27">
        <v>31.8</v>
      </c>
      <c r="L165" s="28" t="s">
        <v>312</v>
      </c>
    </row>
    <row r="166" spans="1:12" ht="15">
      <c r="A166" s="25"/>
      <c r="B166" s="26"/>
      <c r="C166" s="26"/>
      <c r="D166" s="26"/>
      <c r="E166" s="26"/>
      <c r="F166" s="26"/>
      <c r="G166" s="26"/>
      <c r="H166" s="26"/>
      <c r="I166" s="26"/>
      <c r="J166" s="27" t="s">
        <v>181</v>
      </c>
      <c r="K166" s="27">
        <v>31</v>
      </c>
      <c r="L166" s="28" t="s">
        <v>312</v>
      </c>
    </row>
    <row r="167" spans="1:12" ht="15">
      <c r="A167" s="25"/>
      <c r="B167" s="26"/>
      <c r="C167" s="26"/>
      <c r="D167" s="26"/>
      <c r="E167" s="26"/>
      <c r="F167" s="26"/>
      <c r="G167" s="26"/>
      <c r="H167" s="26"/>
      <c r="I167" s="26"/>
      <c r="J167" s="27" t="s">
        <v>182</v>
      </c>
      <c r="K167" s="27">
        <v>30</v>
      </c>
      <c r="L167" s="28" t="s">
        <v>312</v>
      </c>
    </row>
    <row r="168" spans="1:12" ht="15">
      <c r="A168" s="174"/>
      <c r="B168" s="173"/>
      <c r="C168" s="173"/>
      <c r="D168" s="173"/>
      <c r="E168" s="173"/>
      <c r="F168" s="173"/>
      <c r="G168" s="173"/>
      <c r="H168" s="173"/>
      <c r="I168" s="173"/>
      <c r="J168" s="176" t="s">
        <v>183</v>
      </c>
      <c r="K168" s="176">
        <v>28.6</v>
      </c>
      <c r="L168" s="28" t="s">
        <v>312</v>
      </c>
    </row>
    <row r="169" spans="1:12" ht="15">
      <c r="A169" s="175"/>
      <c r="B169" s="175"/>
      <c r="C169" s="175"/>
      <c r="D169" s="175"/>
      <c r="E169" s="175"/>
      <c r="F169" s="175"/>
      <c r="G169" s="175"/>
      <c r="H169" s="175"/>
      <c r="I169" s="175"/>
      <c r="J169" s="178" t="s">
        <v>184</v>
      </c>
      <c r="K169" s="178">
        <v>57.92</v>
      </c>
      <c r="L169" s="28" t="s">
        <v>312</v>
      </c>
    </row>
    <row r="170" spans="1:12" ht="15.75" thickBot="1">
      <c r="A170" s="175"/>
      <c r="B170" s="175"/>
      <c r="C170" s="175"/>
      <c r="D170" s="175"/>
      <c r="E170" s="175"/>
      <c r="F170" s="175"/>
      <c r="G170" s="175"/>
      <c r="H170" s="175"/>
      <c r="I170" s="175"/>
      <c r="J170" s="178" t="s">
        <v>296</v>
      </c>
      <c r="K170" s="178">
        <f>SUM(K158:K169)</f>
        <v>432.46000000000004</v>
      </c>
      <c r="L170" s="28" t="s">
        <v>312</v>
      </c>
    </row>
    <row r="171" spans="1:12" ht="15">
      <c r="A171" s="23" t="s">
        <v>25</v>
      </c>
      <c r="B171" s="24" t="s">
        <v>26</v>
      </c>
      <c r="C171" s="24" t="s">
        <v>27</v>
      </c>
      <c r="D171" s="24" t="s">
        <v>28</v>
      </c>
      <c r="E171" s="24" t="s">
        <v>29</v>
      </c>
      <c r="F171" s="24" t="s">
        <v>30</v>
      </c>
      <c r="G171" s="24" t="s">
        <v>31</v>
      </c>
      <c r="H171" s="24" t="s">
        <v>32</v>
      </c>
      <c r="I171" s="24" t="s">
        <v>33</v>
      </c>
      <c r="J171" s="293" t="s">
        <v>34</v>
      </c>
      <c r="K171" s="293"/>
      <c r="L171" s="293"/>
    </row>
    <row r="172" spans="1:12" ht="15">
      <c r="A172" s="190">
        <v>12</v>
      </c>
      <c r="B172" s="190" t="s">
        <v>292</v>
      </c>
      <c r="C172" s="190" t="s">
        <v>35</v>
      </c>
      <c r="D172" s="190" t="s">
        <v>242</v>
      </c>
      <c r="E172" s="190" t="s">
        <v>320</v>
      </c>
      <c r="F172" s="190" t="s">
        <v>243</v>
      </c>
      <c r="G172" s="190"/>
      <c r="H172" s="190"/>
      <c r="I172" s="190" t="s">
        <v>292</v>
      </c>
      <c r="J172" s="191" t="s">
        <v>37</v>
      </c>
      <c r="K172" s="191" t="s">
        <v>38</v>
      </c>
      <c r="L172" s="192" t="s">
        <v>39</v>
      </c>
    </row>
    <row r="173" spans="1:12" ht="15">
      <c r="A173" s="25"/>
      <c r="B173" s="26" t="s">
        <v>319</v>
      </c>
      <c r="C173" s="26"/>
      <c r="D173" s="26"/>
      <c r="E173" s="26"/>
      <c r="F173" s="26"/>
      <c r="G173" s="26"/>
      <c r="H173" s="26"/>
      <c r="I173" s="26"/>
      <c r="J173" s="27" t="s">
        <v>173</v>
      </c>
      <c r="K173" s="27">
        <v>143.32</v>
      </c>
      <c r="L173" s="28" t="s">
        <v>312</v>
      </c>
    </row>
    <row r="174" spans="1:12" ht="15">
      <c r="A174" s="25"/>
      <c r="B174" s="26"/>
      <c r="C174" s="26"/>
      <c r="D174" s="26"/>
      <c r="E174" s="26"/>
      <c r="F174" s="26"/>
      <c r="G174" s="26"/>
      <c r="H174" s="26"/>
      <c r="I174" s="26"/>
      <c r="J174" s="27" t="s">
        <v>174</v>
      </c>
      <c r="K174" s="27">
        <v>112.28</v>
      </c>
      <c r="L174" s="28" t="s">
        <v>312</v>
      </c>
    </row>
    <row r="175" spans="1:12" ht="15">
      <c r="A175" s="25"/>
      <c r="B175" s="26"/>
      <c r="C175" s="26"/>
      <c r="D175" s="26"/>
      <c r="E175" s="26"/>
      <c r="F175" s="26"/>
      <c r="G175" s="26"/>
      <c r="H175" s="26"/>
      <c r="I175" s="26"/>
      <c r="J175" s="27" t="s">
        <v>175</v>
      </c>
      <c r="K175" s="27">
        <v>142.1</v>
      </c>
      <c r="L175" s="28" t="s">
        <v>312</v>
      </c>
    </row>
    <row r="176" spans="1:12" ht="15">
      <c r="A176" s="25"/>
      <c r="B176" s="26"/>
      <c r="C176" s="26"/>
      <c r="D176" s="26"/>
      <c r="E176" s="26"/>
      <c r="F176" s="26"/>
      <c r="G176" s="26"/>
      <c r="H176" s="26"/>
      <c r="I176" s="26"/>
      <c r="J176" s="27" t="s">
        <v>176</v>
      </c>
      <c r="K176" s="27">
        <v>169.78</v>
      </c>
      <c r="L176" s="28" t="s">
        <v>312</v>
      </c>
    </row>
    <row r="177" spans="1:12" ht="15">
      <c r="A177" s="25"/>
      <c r="B177" s="26"/>
      <c r="C177" s="26"/>
      <c r="D177" s="26"/>
      <c r="E177" s="26"/>
      <c r="F177" s="26"/>
      <c r="G177" s="26"/>
      <c r="H177" s="26"/>
      <c r="I177" s="26"/>
      <c r="J177" s="27" t="s">
        <v>177</v>
      </c>
      <c r="K177" s="27">
        <v>111.26</v>
      </c>
      <c r="L177" s="28" t="s">
        <v>312</v>
      </c>
    </row>
    <row r="178" spans="1:12" ht="15">
      <c r="A178" s="25"/>
      <c r="B178" s="26"/>
      <c r="C178" s="26"/>
      <c r="D178" s="26"/>
      <c r="E178" s="26"/>
      <c r="F178" s="26"/>
      <c r="G178" s="26"/>
      <c r="H178" s="26"/>
      <c r="I178" s="26"/>
      <c r="J178" s="27" t="s">
        <v>178</v>
      </c>
      <c r="K178" s="27">
        <v>86.48</v>
      </c>
      <c r="L178" s="28" t="s">
        <v>312</v>
      </c>
    </row>
    <row r="179" spans="1:12" ht="15">
      <c r="A179" s="25"/>
      <c r="B179" s="26"/>
      <c r="C179" s="26"/>
      <c r="D179" s="26"/>
      <c r="E179" s="26"/>
      <c r="F179" s="26"/>
      <c r="G179" s="26"/>
      <c r="H179" s="26"/>
      <c r="I179" s="26"/>
      <c r="J179" s="27" t="s">
        <v>179</v>
      </c>
      <c r="K179" s="27">
        <v>109.5</v>
      </c>
      <c r="L179" s="28" t="s">
        <v>312</v>
      </c>
    </row>
    <row r="180" spans="1:12" ht="15">
      <c r="A180" s="25"/>
      <c r="B180" s="26"/>
      <c r="C180" s="26"/>
      <c r="D180" s="26"/>
      <c r="E180" s="26"/>
      <c r="F180" s="26"/>
      <c r="G180" s="26"/>
      <c r="H180" s="26"/>
      <c r="I180" s="26"/>
      <c r="J180" s="27" t="s">
        <v>180</v>
      </c>
      <c r="K180" s="27">
        <v>138.08</v>
      </c>
      <c r="L180" s="28" t="s">
        <v>312</v>
      </c>
    </row>
    <row r="181" spans="1:12" ht="15">
      <c r="A181" s="25"/>
      <c r="B181" s="26"/>
      <c r="C181" s="26"/>
      <c r="D181" s="26"/>
      <c r="E181" s="26"/>
      <c r="F181" s="26"/>
      <c r="G181" s="26"/>
      <c r="H181" s="26"/>
      <c r="I181" s="26"/>
      <c r="J181" s="27" t="s">
        <v>181</v>
      </c>
      <c r="K181" s="27">
        <v>114.9</v>
      </c>
      <c r="L181" s="28" t="s">
        <v>312</v>
      </c>
    </row>
    <row r="182" spans="1:12" ht="15">
      <c r="A182" s="25"/>
      <c r="B182" s="26"/>
      <c r="C182" s="26"/>
      <c r="D182" s="26"/>
      <c r="E182" s="26"/>
      <c r="F182" s="26"/>
      <c r="G182" s="26"/>
      <c r="H182" s="26"/>
      <c r="I182" s="26"/>
      <c r="J182" s="27" t="s">
        <v>182</v>
      </c>
      <c r="K182" s="27">
        <v>147.14</v>
      </c>
      <c r="L182" s="28" t="s">
        <v>312</v>
      </c>
    </row>
    <row r="183" spans="1:12" ht="15">
      <c r="A183" s="174"/>
      <c r="B183" s="173"/>
      <c r="C183" s="173"/>
      <c r="D183" s="173"/>
      <c r="E183" s="173"/>
      <c r="F183" s="173"/>
      <c r="G183" s="173"/>
      <c r="H183" s="173"/>
      <c r="I183" s="173"/>
      <c r="J183" s="176" t="s">
        <v>183</v>
      </c>
      <c r="K183" s="176">
        <v>139.3</v>
      </c>
      <c r="L183" s="28" t="s">
        <v>312</v>
      </c>
    </row>
    <row r="184" spans="1:12" ht="15">
      <c r="A184" s="175"/>
      <c r="B184" s="175"/>
      <c r="C184" s="175"/>
      <c r="D184" s="175"/>
      <c r="E184" s="175"/>
      <c r="F184" s="175"/>
      <c r="G184" s="175"/>
      <c r="H184" s="175"/>
      <c r="I184" s="175"/>
      <c r="J184" s="178" t="s">
        <v>184</v>
      </c>
      <c r="K184" s="178">
        <v>84.4</v>
      </c>
      <c r="L184" s="28" t="s">
        <v>312</v>
      </c>
    </row>
    <row r="185" spans="1:12" ht="15">
      <c r="A185" s="175"/>
      <c r="B185" s="175"/>
      <c r="C185" s="175"/>
      <c r="D185" s="175"/>
      <c r="E185" s="175"/>
      <c r="F185" s="175"/>
      <c r="G185" s="175"/>
      <c r="H185" s="175"/>
      <c r="I185" s="175"/>
      <c r="J185" s="178" t="s">
        <v>100</v>
      </c>
      <c r="K185" s="178">
        <f>SUM(K173:K184)</f>
        <v>1498.5400000000002</v>
      </c>
      <c r="L185" s="28" t="s">
        <v>312</v>
      </c>
    </row>
    <row r="186" spans="1:12" ht="15.75" thickBot="1">
      <c r="A186" s="22"/>
      <c r="B186" s="9"/>
      <c r="C186" s="9"/>
      <c r="D186" s="9"/>
      <c r="E186" s="9"/>
      <c r="F186" s="9"/>
      <c r="G186" s="9"/>
      <c r="H186" s="9"/>
      <c r="I186" s="9"/>
      <c r="J186" s="191"/>
      <c r="K186" s="191"/>
      <c r="L186" s="28"/>
    </row>
    <row r="187" spans="1:12" ht="15">
      <c r="A187" s="23" t="s">
        <v>25</v>
      </c>
      <c r="B187" s="24" t="s">
        <v>26</v>
      </c>
      <c r="C187" s="24" t="s">
        <v>27</v>
      </c>
      <c r="D187" s="24" t="s">
        <v>28</v>
      </c>
      <c r="E187" s="24" t="s">
        <v>29</v>
      </c>
      <c r="F187" s="24" t="s">
        <v>30</v>
      </c>
      <c r="G187" s="24" t="s">
        <v>31</v>
      </c>
      <c r="H187" s="24" t="s">
        <v>32</v>
      </c>
      <c r="I187" s="24" t="s">
        <v>33</v>
      </c>
      <c r="J187" s="293" t="s">
        <v>34</v>
      </c>
      <c r="K187" s="293"/>
      <c r="L187" s="293"/>
    </row>
    <row r="188" spans="1:12" ht="15">
      <c r="A188" s="190">
        <v>13</v>
      </c>
      <c r="B188" s="190" t="s">
        <v>303</v>
      </c>
      <c r="C188" s="190" t="s">
        <v>35</v>
      </c>
      <c r="D188" s="190" t="s">
        <v>242</v>
      </c>
      <c r="E188" s="190" t="s">
        <v>316</v>
      </c>
      <c r="F188" s="190" t="s">
        <v>243</v>
      </c>
      <c r="G188" s="190"/>
      <c r="H188" s="190"/>
      <c r="I188" s="190" t="s">
        <v>303</v>
      </c>
      <c r="J188" s="191" t="s">
        <v>37</v>
      </c>
      <c r="K188" s="191" t="s">
        <v>38</v>
      </c>
      <c r="L188" s="192" t="s">
        <v>39</v>
      </c>
    </row>
    <row r="189" spans="1:12" ht="15">
      <c r="A189" s="25"/>
      <c r="B189" s="26" t="s">
        <v>319</v>
      </c>
      <c r="C189" s="26"/>
      <c r="D189" s="26"/>
      <c r="E189" s="26"/>
      <c r="F189" s="26"/>
      <c r="G189" s="26"/>
      <c r="H189" s="26"/>
      <c r="I189" s="26"/>
      <c r="J189" s="27" t="s">
        <v>173</v>
      </c>
      <c r="K189" s="27">
        <v>0.625</v>
      </c>
      <c r="L189" s="28" t="s">
        <v>312</v>
      </c>
    </row>
    <row r="190" spans="1:12" ht="15">
      <c r="A190" s="25"/>
      <c r="B190" s="26"/>
      <c r="C190" s="26"/>
      <c r="D190" s="26"/>
      <c r="E190" s="26"/>
      <c r="F190" s="26"/>
      <c r="G190" s="26"/>
      <c r="H190" s="26"/>
      <c r="I190" s="26"/>
      <c r="J190" s="27" t="s">
        <v>174</v>
      </c>
      <c r="K190" s="27">
        <v>0.625</v>
      </c>
      <c r="L190" s="28" t="s">
        <v>312</v>
      </c>
    </row>
    <row r="191" spans="1:12" ht="15">
      <c r="A191" s="25"/>
      <c r="B191" s="26"/>
      <c r="C191" s="26"/>
      <c r="D191" s="26"/>
      <c r="E191" s="26"/>
      <c r="F191" s="26"/>
      <c r="G191" s="26"/>
      <c r="H191" s="26"/>
      <c r="I191" s="26"/>
      <c r="J191" s="27" t="s">
        <v>175</v>
      </c>
      <c r="K191" s="27">
        <v>0.83</v>
      </c>
      <c r="L191" s="28" t="s">
        <v>312</v>
      </c>
    </row>
    <row r="192" spans="1:12" ht="15">
      <c r="A192" s="25"/>
      <c r="B192" s="26"/>
      <c r="C192" s="26"/>
      <c r="D192" s="26"/>
      <c r="E192" s="26"/>
      <c r="F192" s="26"/>
      <c r="G192" s="26"/>
      <c r="H192" s="26"/>
      <c r="I192" s="26"/>
      <c r="J192" s="27" t="s">
        <v>176</v>
      </c>
      <c r="K192" s="27">
        <v>0.83</v>
      </c>
      <c r="L192" s="28" t="s">
        <v>312</v>
      </c>
    </row>
    <row r="193" spans="1:12" ht="15">
      <c r="A193" s="25"/>
      <c r="B193" s="26"/>
      <c r="C193" s="26"/>
      <c r="D193" s="26"/>
      <c r="E193" s="26"/>
      <c r="F193" s="26"/>
      <c r="G193" s="26"/>
      <c r="H193" s="26"/>
      <c r="I193" s="26"/>
      <c r="J193" s="27" t="s">
        <v>177</v>
      </c>
      <c r="K193" s="27">
        <v>0.84</v>
      </c>
      <c r="L193" s="28" t="s">
        <v>312</v>
      </c>
    </row>
    <row r="194" spans="1:12" ht="15">
      <c r="A194" s="25"/>
      <c r="B194" s="26"/>
      <c r="C194" s="26"/>
      <c r="D194" s="26"/>
      <c r="E194" s="26"/>
      <c r="F194" s="26"/>
      <c r="G194" s="26"/>
      <c r="H194" s="26"/>
      <c r="I194" s="26"/>
      <c r="J194" s="27" t="s">
        <v>178</v>
      </c>
      <c r="K194" s="27">
        <v>2.5</v>
      </c>
      <c r="L194" s="28" t="s">
        <v>312</v>
      </c>
    </row>
    <row r="195" spans="1:12" ht="15">
      <c r="A195" s="25"/>
      <c r="B195" s="26"/>
      <c r="C195" s="26"/>
      <c r="D195" s="26"/>
      <c r="E195" s="26"/>
      <c r="F195" s="26"/>
      <c r="G195" s="26"/>
      <c r="H195" s="26"/>
      <c r="I195" s="26"/>
      <c r="J195" s="27" t="s">
        <v>179</v>
      </c>
      <c r="K195" s="27">
        <v>0.625</v>
      </c>
      <c r="L195" s="28" t="s">
        <v>312</v>
      </c>
    </row>
    <row r="196" spans="1:12" ht="15">
      <c r="A196" s="25"/>
      <c r="B196" s="26"/>
      <c r="C196" s="26"/>
      <c r="D196" s="26"/>
      <c r="E196" s="26"/>
      <c r="F196" s="26"/>
      <c r="G196" s="26"/>
      <c r="H196" s="26"/>
      <c r="I196" s="26"/>
      <c r="J196" s="27" t="s">
        <v>180</v>
      </c>
      <c r="K196" s="27">
        <v>0.625</v>
      </c>
      <c r="L196" s="28" t="s">
        <v>312</v>
      </c>
    </row>
    <row r="197" spans="1:12" ht="15">
      <c r="A197" s="25"/>
      <c r="B197" s="26"/>
      <c r="C197" s="26"/>
      <c r="D197" s="26"/>
      <c r="E197" s="26"/>
      <c r="F197" s="26"/>
      <c r="G197" s="26"/>
      <c r="H197" s="26"/>
      <c r="I197" s="26"/>
      <c r="J197" s="27" t="s">
        <v>181</v>
      </c>
      <c r="K197" s="27">
        <v>1.25</v>
      </c>
      <c r="L197" s="28" t="s">
        <v>312</v>
      </c>
    </row>
    <row r="198" spans="1:12" ht="15">
      <c r="A198" s="25"/>
      <c r="B198" s="26"/>
      <c r="C198" s="26"/>
      <c r="D198" s="26"/>
      <c r="E198" s="26"/>
      <c r="F198" s="26"/>
      <c r="G198" s="26"/>
      <c r="H198" s="26"/>
      <c r="I198" s="26"/>
      <c r="J198" s="27" t="s">
        <v>182</v>
      </c>
      <c r="K198" s="27">
        <v>1.25</v>
      </c>
      <c r="L198" s="28" t="s">
        <v>312</v>
      </c>
    </row>
    <row r="199" spans="1:12" ht="15">
      <c r="A199" s="174"/>
      <c r="B199" s="173"/>
      <c r="C199" s="173"/>
      <c r="D199" s="173"/>
      <c r="E199" s="173"/>
      <c r="F199" s="173"/>
      <c r="G199" s="173"/>
      <c r="H199" s="173"/>
      <c r="I199" s="173"/>
      <c r="J199" s="176" t="s">
        <v>183</v>
      </c>
      <c r="K199" s="176">
        <v>2.25</v>
      </c>
      <c r="L199" s="28" t="s">
        <v>312</v>
      </c>
    </row>
    <row r="200" spans="1:12" ht="15">
      <c r="A200" s="175"/>
      <c r="B200" s="175"/>
      <c r="C200" s="175"/>
      <c r="D200" s="175"/>
      <c r="E200" s="175"/>
      <c r="F200" s="175"/>
      <c r="G200" s="183"/>
      <c r="H200" s="175"/>
      <c r="I200" s="175"/>
      <c r="J200" s="178" t="s">
        <v>184</v>
      </c>
      <c r="K200" s="178">
        <v>1.25</v>
      </c>
      <c r="L200" s="28" t="s">
        <v>312</v>
      </c>
    </row>
    <row r="201" spans="1:12" ht="15">
      <c r="A201" s="175"/>
      <c r="B201" s="175"/>
      <c r="C201" s="175"/>
      <c r="D201" s="175"/>
      <c r="E201" s="175"/>
      <c r="F201" s="175"/>
      <c r="G201" s="175"/>
      <c r="H201" s="175"/>
      <c r="I201" s="175"/>
      <c r="J201" s="178" t="s">
        <v>100</v>
      </c>
      <c r="K201" s="178">
        <f>SUM(K189:K200)</f>
        <v>13.5</v>
      </c>
      <c r="L201" s="28" t="s">
        <v>312</v>
      </c>
    </row>
    <row r="202" spans="1:12" ht="15.75" thickBot="1">
      <c r="A202" s="22"/>
      <c r="B202" s="9"/>
      <c r="C202" s="9"/>
      <c r="D202" s="9"/>
      <c r="E202" s="9"/>
      <c r="F202" s="9"/>
      <c r="G202" s="9"/>
      <c r="H202" s="9"/>
      <c r="I202" s="9"/>
      <c r="J202" s="27"/>
      <c r="K202" s="27"/>
      <c r="L202" s="28"/>
    </row>
    <row r="203" spans="1:12" ht="15">
      <c r="A203" s="23" t="s">
        <v>25</v>
      </c>
      <c r="B203" s="24" t="s">
        <v>26</v>
      </c>
      <c r="C203" s="24" t="s">
        <v>27</v>
      </c>
      <c r="D203" s="24" t="s">
        <v>28</v>
      </c>
      <c r="E203" s="24" t="s">
        <v>29</v>
      </c>
      <c r="F203" s="24" t="s">
        <v>30</v>
      </c>
      <c r="G203" s="24" t="s">
        <v>31</v>
      </c>
      <c r="H203" s="24" t="s">
        <v>32</v>
      </c>
      <c r="I203" s="24" t="s">
        <v>33</v>
      </c>
      <c r="J203" s="293" t="s">
        <v>34</v>
      </c>
      <c r="K203" s="293"/>
      <c r="L203" s="293"/>
    </row>
    <row r="204" spans="1:12" ht="15">
      <c r="A204" s="190">
        <v>14</v>
      </c>
      <c r="B204" s="190" t="s">
        <v>321</v>
      </c>
      <c r="C204" s="190" t="s">
        <v>40</v>
      </c>
      <c r="D204" s="190" t="s">
        <v>322</v>
      </c>
      <c r="E204" s="190" t="s">
        <v>320</v>
      </c>
      <c r="F204" s="190" t="s">
        <v>247</v>
      </c>
      <c r="G204" s="190" t="s">
        <v>323</v>
      </c>
      <c r="H204" s="190"/>
      <c r="I204" s="190" t="s">
        <v>324</v>
      </c>
      <c r="J204" s="191" t="s">
        <v>37</v>
      </c>
      <c r="K204" s="191" t="s">
        <v>38</v>
      </c>
      <c r="L204" s="192" t="s">
        <v>39</v>
      </c>
    </row>
    <row r="205" spans="1:12" ht="15">
      <c r="A205" s="25"/>
      <c r="B205" s="26"/>
      <c r="C205" s="26"/>
      <c r="D205" s="26"/>
      <c r="E205" s="26"/>
      <c r="F205" s="26"/>
      <c r="G205" s="26"/>
      <c r="H205" s="26"/>
      <c r="I205" s="26"/>
      <c r="J205" s="27" t="s">
        <v>173</v>
      </c>
      <c r="K205" s="200">
        <v>5.4</v>
      </c>
      <c r="L205" s="28" t="s">
        <v>298</v>
      </c>
    </row>
    <row r="206" spans="1:12" ht="15">
      <c r="A206" s="25"/>
      <c r="B206" s="26"/>
      <c r="C206" s="26"/>
      <c r="D206" s="26"/>
      <c r="E206" s="26"/>
      <c r="F206" s="26"/>
      <c r="G206" s="26"/>
      <c r="H206" s="26"/>
      <c r="I206" s="26"/>
      <c r="J206" s="27" t="s">
        <v>174</v>
      </c>
      <c r="K206" s="200">
        <v>5.4</v>
      </c>
      <c r="L206" s="28" t="s">
        <v>298</v>
      </c>
    </row>
    <row r="207" spans="1:12" ht="15">
      <c r="A207" s="25"/>
      <c r="B207" s="26"/>
      <c r="C207" s="26"/>
      <c r="D207" s="26"/>
      <c r="E207" s="26"/>
      <c r="F207" s="26"/>
      <c r="G207" s="26"/>
      <c r="H207" s="26"/>
      <c r="I207" s="26"/>
      <c r="J207" s="27" t="s">
        <v>175</v>
      </c>
      <c r="K207" s="200">
        <v>5.4</v>
      </c>
      <c r="L207" s="28" t="s">
        <v>298</v>
      </c>
    </row>
    <row r="208" spans="1:12" ht="15">
      <c r="A208" s="25"/>
      <c r="B208" s="26"/>
      <c r="C208" s="26"/>
      <c r="D208" s="26"/>
      <c r="E208" s="26"/>
      <c r="F208" s="26"/>
      <c r="G208" s="26"/>
      <c r="H208" s="26"/>
      <c r="I208" s="26"/>
      <c r="J208" s="27" t="s">
        <v>176</v>
      </c>
      <c r="K208" s="200">
        <v>5.4</v>
      </c>
      <c r="L208" s="28" t="s">
        <v>298</v>
      </c>
    </row>
    <row r="209" spans="1:12" ht="15">
      <c r="A209" s="25"/>
      <c r="B209" s="26"/>
      <c r="C209" s="26"/>
      <c r="D209" s="26"/>
      <c r="E209" s="26"/>
      <c r="F209" s="26"/>
      <c r="G209" s="26"/>
      <c r="H209" s="26"/>
      <c r="I209" s="26"/>
      <c r="J209" s="27" t="s">
        <v>177</v>
      </c>
      <c r="K209" s="200">
        <v>5.4</v>
      </c>
      <c r="L209" s="28" t="s">
        <v>298</v>
      </c>
    </row>
    <row r="210" spans="1:12" ht="15">
      <c r="A210" s="25"/>
      <c r="B210" s="26"/>
      <c r="C210" s="26"/>
      <c r="D210" s="26"/>
      <c r="E210" s="26"/>
      <c r="F210" s="26"/>
      <c r="G210" s="26"/>
      <c r="H210" s="26"/>
      <c r="I210" s="26"/>
      <c r="J210" s="27" t="s">
        <v>178</v>
      </c>
      <c r="K210" s="200">
        <v>5.4</v>
      </c>
      <c r="L210" s="28" t="s">
        <v>298</v>
      </c>
    </row>
    <row r="211" spans="1:12" ht="15">
      <c r="A211" s="25"/>
      <c r="B211" s="26"/>
      <c r="C211" s="26"/>
      <c r="D211" s="26"/>
      <c r="E211" s="26"/>
      <c r="F211" s="26"/>
      <c r="G211" s="26"/>
      <c r="H211" s="26"/>
      <c r="I211" s="26"/>
      <c r="J211" s="27" t="s">
        <v>179</v>
      </c>
      <c r="K211" s="200">
        <v>5.4</v>
      </c>
      <c r="L211" s="28" t="s">
        <v>298</v>
      </c>
    </row>
    <row r="212" spans="1:12" ht="15">
      <c r="A212" s="25"/>
      <c r="B212" s="26"/>
      <c r="C212" s="26"/>
      <c r="D212" s="26"/>
      <c r="E212" s="26"/>
      <c r="F212" s="26"/>
      <c r="G212" s="26"/>
      <c r="H212" s="26"/>
      <c r="I212" s="26"/>
      <c r="J212" s="27" t="s">
        <v>180</v>
      </c>
      <c r="K212" s="200">
        <v>5.4</v>
      </c>
      <c r="L212" s="28" t="s">
        <v>298</v>
      </c>
    </row>
    <row r="213" spans="1:12" ht="15">
      <c r="A213" s="25"/>
      <c r="B213" s="26"/>
      <c r="C213" s="26"/>
      <c r="D213" s="26"/>
      <c r="E213" s="26"/>
      <c r="F213" s="26"/>
      <c r="G213" s="26"/>
      <c r="H213" s="26"/>
      <c r="I213" s="26"/>
      <c r="J213" s="27" t="s">
        <v>181</v>
      </c>
      <c r="K213" s="200">
        <v>5.4</v>
      </c>
      <c r="L213" s="28" t="s">
        <v>298</v>
      </c>
    </row>
    <row r="214" spans="1:12" ht="15">
      <c r="A214" s="25"/>
      <c r="B214" s="26"/>
      <c r="C214" s="26"/>
      <c r="D214" s="26"/>
      <c r="E214" s="26"/>
      <c r="F214" s="26"/>
      <c r="G214" s="26"/>
      <c r="H214" s="26"/>
      <c r="I214" s="26"/>
      <c r="J214" s="27" t="s">
        <v>182</v>
      </c>
      <c r="K214" s="200">
        <v>5.4</v>
      </c>
      <c r="L214" s="28" t="s">
        <v>298</v>
      </c>
    </row>
    <row r="215" spans="1:12" ht="15">
      <c r="A215" s="174"/>
      <c r="B215" s="173"/>
      <c r="C215" s="173"/>
      <c r="D215" s="173"/>
      <c r="E215" s="173"/>
      <c r="F215" s="173"/>
      <c r="G215" s="173"/>
      <c r="H215" s="173"/>
      <c r="I215" s="173"/>
      <c r="J215" s="176" t="s">
        <v>183</v>
      </c>
      <c r="K215" s="200">
        <v>5.4</v>
      </c>
      <c r="L215" s="28" t="s">
        <v>298</v>
      </c>
    </row>
    <row r="216" spans="1:12" ht="15">
      <c r="A216" s="175"/>
      <c r="B216" s="175"/>
      <c r="C216" s="175"/>
      <c r="D216" s="175"/>
      <c r="E216" s="175"/>
      <c r="F216" s="175"/>
      <c r="G216" s="175"/>
      <c r="H216" s="175"/>
      <c r="I216" s="175"/>
      <c r="J216" s="178" t="s">
        <v>184</v>
      </c>
      <c r="K216" s="200">
        <v>5.4</v>
      </c>
      <c r="L216" s="28" t="s">
        <v>298</v>
      </c>
    </row>
    <row r="217" spans="1:12" ht="15.75" thickBot="1">
      <c r="A217" s="175"/>
      <c r="B217" s="175"/>
      <c r="C217" s="175"/>
      <c r="D217" s="175"/>
      <c r="E217" s="175"/>
      <c r="F217" s="175"/>
      <c r="G217" s="175"/>
      <c r="H217" s="175"/>
      <c r="I217" s="175"/>
      <c r="J217" s="178" t="s">
        <v>100</v>
      </c>
      <c r="K217" s="178">
        <f>SUM(K205:K216)</f>
        <v>64.8</v>
      </c>
      <c r="L217" s="28" t="s">
        <v>298</v>
      </c>
    </row>
    <row r="218" spans="1:12" ht="15">
      <c r="A218" s="23" t="s">
        <v>25</v>
      </c>
      <c r="B218" s="24" t="s">
        <v>26</v>
      </c>
      <c r="C218" s="24" t="s">
        <v>27</v>
      </c>
      <c r="D218" s="24" t="s">
        <v>28</v>
      </c>
      <c r="E218" s="24" t="s">
        <v>29</v>
      </c>
      <c r="F218" s="24" t="s">
        <v>30</v>
      </c>
      <c r="G218" s="24" t="s">
        <v>31</v>
      </c>
      <c r="H218" s="24" t="s">
        <v>32</v>
      </c>
      <c r="I218" s="24" t="s">
        <v>33</v>
      </c>
      <c r="J218" s="293" t="s">
        <v>34</v>
      </c>
      <c r="K218" s="293"/>
      <c r="L218" s="293"/>
    </row>
    <row r="219" spans="1:12" ht="15">
      <c r="A219" s="190"/>
      <c r="B219" s="190"/>
      <c r="C219" s="190"/>
      <c r="D219" s="190"/>
      <c r="E219" s="190"/>
      <c r="F219" s="190"/>
      <c r="G219" s="190"/>
      <c r="H219" s="190"/>
      <c r="I219" s="190"/>
      <c r="J219" s="191" t="s">
        <v>37</v>
      </c>
      <c r="K219" s="191" t="s">
        <v>38</v>
      </c>
      <c r="L219" s="192" t="s">
        <v>39</v>
      </c>
    </row>
    <row r="220" spans="1:12" ht="15">
      <c r="A220" s="25"/>
      <c r="B220" s="26"/>
      <c r="C220" s="26"/>
      <c r="D220" s="26"/>
      <c r="E220" s="26"/>
      <c r="F220" s="26"/>
      <c r="G220" s="26"/>
      <c r="H220" s="26"/>
      <c r="I220" s="26"/>
      <c r="J220" s="27" t="s">
        <v>173</v>
      </c>
      <c r="K220" s="27"/>
      <c r="L220" s="28" t="s">
        <v>298</v>
      </c>
    </row>
    <row r="221" spans="1:12" ht="15">
      <c r="A221" s="25"/>
      <c r="B221" s="26"/>
      <c r="C221" s="26"/>
      <c r="D221" s="26"/>
      <c r="E221" s="26"/>
      <c r="F221" s="26"/>
      <c r="G221" s="26"/>
      <c r="H221" s="26"/>
      <c r="I221" s="26"/>
      <c r="J221" s="27" t="s">
        <v>174</v>
      </c>
      <c r="K221" s="27"/>
      <c r="L221" s="28" t="s">
        <v>298</v>
      </c>
    </row>
    <row r="222" spans="1:12" ht="15">
      <c r="A222" s="25"/>
      <c r="B222" s="26"/>
      <c r="C222" s="26"/>
      <c r="D222" s="26"/>
      <c r="E222" s="26"/>
      <c r="F222" s="26"/>
      <c r="G222" s="26"/>
      <c r="H222" s="26"/>
      <c r="I222" s="26"/>
      <c r="J222" s="27" t="s">
        <v>175</v>
      </c>
      <c r="K222" s="27"/>
      <c r="L222" s="28" t="s">
        <v>298</v>
      </c>
    </row>
    <row r="223" spans="1:12" ht="15">
      <c r="A223" s="25"/>
      <c r="B223" s="26"/>
      <c r="C223" s="26"/>
      <c r="D223" s="26"/>
      <c r="E223" s="26"/>
      <c r="F223" s="26"/>
      <c r="G223" s="26"/>
      <c r="H223" s="26"/>
      <c r="I223" s="26"/>
      <c r="J223" s="27" t="s">
        <v>176</v>
      </c>
      <c r="K223" s="27"/>
      <c r="L223" s="28" t="s">
        <v>298</v>
      </c>
    </row>
    <row r="224" spans="1:12" ht="15">
      <c r="A224" s="25"/>
      <c r="B224" s="26"/>
      <c r="C224" s="26"/>
      <c r="D224" s="26"/>
      <c r="E224" s="26"/>
      <c r="F224" s="26"/>
      <c r="G224" s="26"/>
      <c r="H224" s="26"/>
      <c r="I224" s="26"/>
      <c r="J224" s="27" t="s">
        <v>177</v>
      </c>
      <c r="K224" s="27"/>
      <c r="L224" s="28" t="s">
        <v>298</v>
      </c>
    </row>
    <row r="225" spans="1:12" ht="15">
      <c r="A225" s="25"/>
      <c r="B225" s="26"/>
      <c r="C225" s="26"/>
      <c r="D225" s="26"/>
      <c r="E225" s="26"/>
      <c r="F225" s="26"/>
      <c r="G225" s="26"/>
      <c r="H225" s="26"/>
      <c r="I225" s="26"/>
      <c r="J225" s="27" t="s">
        <v>178</v>
      </c>
      <c r="K225" s="27"/>
      <c r="L225" s="28" t="s">
        <v>298</v>
      </c>
    </row>
    <row r="226" spans="1:12" ht="15">
      <c r="A226" s="25"/>
      <c r="B226" s="26"/>
      <c r="C226" s="26"/>
      <c r="D226" s="26"/>
      <c r="E226" s="26"/>
      <c r="F226" s="26"/>
      <c r="G226" s="26"/>
      <c r="H226" s="26"/>
      <c r="I226" s="26"/>
      <c r="J226" s="27" t="s">
        <v>179</v>
      </c>
      <c r="K226" s="27"/>
      <c r="L226" s="28" t="s">
        <v>298</v>
      </c>
    </row>
    <row r="227" spans="1:12" ht="15">
      <c r="A227" s="25"/>
      <c r="B227" s="26"/>
      <c r="C227" s="26"/>
      <c r="D227" s="26"/>
      <c r="E227" s="26"/>
      <c r="F227" s="26"/>
      <c r="G227" s="26"/>
      <c r="H227" s="26"/>
      <c r="I227" s="26"/>
      <c r="J227" s="27" t="s">
        <v>180</v>
      </c>
      <c r="K227" s="27"/>
      <c r="L227" s="28" t="s">
        <v>298</v>
      </c>
    </row>
    <row r="228" spans="1:12" ht="15">
      <c r="A228" s="25"/>
      <c r="B228" s="26"/>
      <c r="C228" s="26"/>
      <c r="D228" s="26"/>
      <c r="E228" s="26"/>
      <c r="F228" s="26"/>
      <c r="G228" s="26"/>
      <c r="H228" s="26"/>
      <c r="I228" s="26"/>
      <c r="J228" s="27" t="s">
        <v>181</v>
      </c>
      <c r="K228" s="27"/>
      <c r="L228" s="28" t="s">
        <v>298</v>
      </c>
    </row>
    <row r="229" spans="1:12" ht="15">
      <c r="A229" s="25"/>
      <c r="B229" s="26"/>
      <c r="C229" s="26"/>
      <c r="D229" s="26"/>
      <c r="E229" s="26"/>
      <c r="F229" s="26"/>
      <c r="G229" s="26"/>
      <c r="H229" s="26"/>
      <c r="I229" s="26"/>
      <c r="J229" s="27" t="s">
        <v>182</v>
      </c>
      <c r="K229" s="27"/>
      <c r="L229" s="28" t="s">
        <v>298</v>
      </c>
    </row>
    <row r="230" spans="1:12" ht="15">
      <c r="A230" s="174"/>
      <c r="B230" s="173"/>
      <c r="C230" s="173"/>
      <c r="D230" s="173"/>
      <c r="E230" s="173"/>
      <c r="F230" s="173"/>
      <c r="G230" s="173"/>
      <c r="H230" s="173"/>
      <c r="I230" s="173"/>
      <c r="J230" s="176" t="s">
        <v>183</v>
      </c>
      <c r="K230" s="176"/>
      <c r="L230" s="28" t="s">
        <v>298</v>
      </c>
    </row>
    <row r="231" spans="1:12" ht="15">
      <c r="A231" s="175"/>
      <c r="B231" s="175"/>
      <c r="C231" s="175"/>
      <c r="D231" s="175"/>
      <c r="E231" s="175"/>
      <c r="F231" s="175"/>
      <c r="G231" s="175"/>
      <c r="H231" s="175"/>
      <c r="I231" s="175"/>
      <c r="J231" s="178" t="s">
        <v>184</v>
      </c>
      <c r="K231" s="178"/>
      <c r="L231" s="28" t="s">
        <v>298</v>
      </c>
    </row>
    <row r="232" spans="1:12" ht="15">
      <c r="A232" s="175"/>
      <c r="B232" s="175"/>
      <c r="C232" s="175"/>
      <c r="D232" s="175"/>
      <c r="E232" s="175"/>
      <c r="F232" s="175"/>
      <c r="G232" s="175"/>
      <c r="H232" s="175"/>
      <c r="I232" s="175"/>
      <c r="J232" s="178" t="s">
        <v>100</v>
      </c>
      <c r="K232" s="178">
        <f>SUM(K220:K231)</f>
        <v>0</v>
      </c>
      <c r="L232" s="28" t="s">
        <v>298</v>
      </c>
    </row>
    <row r="233" spans="1:12" ht="15.75" customHeight="1">
      <c r="A233" s="9"/>
      <c r="B233" s="9"/>
      <c r="C233" s="9"/>
      <c r="D233" s="9"/>
      <c r="E233" s="9"/>
      <c r="F233" s="9"/>
      <c r="G233" s="9"/>
      <c r="H233" s="9"/>
      <c r="I233" s="9"/>
      <c r="J233" s="27"/>
      <c r="K233" s="27"/>
      <c r="L233" s="28"/>
    </row>
    <row r="234" spans="1:12" ht="15">
      <c r="A234" s="9"/>
      <c r="B234" s="9"/>
      <c r="C234" s="9"/>
      <c r="D234" s="186" t="s">
        <v>413</v>
      </c>
      <c r="E234" s="186" t="s">
        <v>413</v>
      </c>
      <c r="F234" s="9"/>
      <c r="G234" s="9"/>
      <c r="H234" s="9"/>
      <c r="I234" s="9"/>
      <c r="J234" s="27"/>
      <c r="K234" s="27"/>
      <c r="L234" s="28"/>
    </row>
    <row r="235" spans="1:12" ht="15">
      <c r="A235" s="9"/>
      <c r="B235" s="9"/>
      <c r="C235" s="9"/>
      <c r="D235" s="9"/>
      <c r="E235" s="9"/>
      <c r="F235" s="9"/>
      <c r="G235" s="9"/>
      <c r="H235" s="9"/>
      <c r="I235" s="9"/>
      <c r="J235" s="176"/>
      <c r="K235" s="176"/>
      <c r="L235" s="177"/>
    </row>
    <row r="236" spans="1:12" ht="15">
      <c r="A236" s="22"/>
      <c r="B236" s="9"/>
      <c r="C236" s="9"/>
      <c r="D236" s="9"/>
      <c r="E236" s="9"/>
      <c r="F236" s="9"/>
      <c r="G236" s="9"/>
      <c r="H236" s="9"/>
      <c r="I236" s="9"/>
      <c r="J236" s="178"/>
      <c r="K236" s="178"/>
      <c r="L236" s="178"/>
    </row>
    <row r="237" spans="1:12" ht="15">
      <c r="A237" s="22"/>
      <c r="B237" s="9"/>
      <c r="C237" s="9"/>
      <c r="D237" s="9"/>
      <c r="E237" s="9"/>
      <c r="F237" s="9"/>
      <c r="G237" s="9"/>
      <c r="H237" s="9"/>
      <c r="I237" s="9"/>
      <c r="J237" s="178"/>
      <c r="K237" s="178"/>
      <c r="L237" s="178"/>
    </row>
    <row r="238" spans="1:12" ht="15">
      <c r="A238" s="33" t="s">
        <v>44</v>
      </c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</row>
    <row r="239" spans="1:12" ht="15">
      <c r="A239" s="33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</row>
    <row r="240" spans="1:12" ht="15">
      <c r="A240" s="33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</row>
    <row r="241" spans="1:12" ht="15">
      <c r="A241" s="22" t="s">
        <v>45</v>
      </c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</row>
    <row r="242" spans="1:12" ht="15">
      <c r="A242" s="22" t="s">
        <v>46</v>
      </c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</row>
    <row r="243" spans="1:12" ht="15">
      <c r="A243" s="9" t="s">
        <v>47</v>
      </c>
      <c r="C243" s="9"/>
      <c r="D243" s="9"/>
      <c r="E243" s="9"/>
      <c r="F243" s="9"/>
      <c r="G243" s="9"/>
      <c r="H243" s="9"/>
      <c r="I243" s="9"/>
      <c r="J243" s="9"/>
      <c r="K243" s="9"/>
      <c r="L243" s="9"/>
    </row>
    <row r="244" spans="1:12" ht="15">
      <c r="A244" s="9" t="s">
        <v>48</v>
      </c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</row>
    <row r="245" spans="1:12" ht="15">
      <c r="A245" s="9" t="s">
        <v>49</v>
      </c>
      <c r="B245" s="2"/>
      <c r="C245" s="2"/>
      <c r="D245" s="37"/>
      <c r="E245" s="37"/>
      <c r="F245" s="37"/>
      <c r="G245" s="37"/>
      <c r="H245" s="37"/>
      <c r="I245" s="37"/>
      <c r="J245" s="2"/>
      <c r="K245" s="2"/>
      <c r="L245" s="2"/>
    </row>
    <row r="246" spans="1:12" ht="15">
      <c r="A246" s="22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</row>
    <row r="247" spans="1:12" ht="15">
      <c r="A247" s="35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</row>
    <row r="248" spans="1:12" ht="15.75" thickBot="1">
      <c r="A248" s="38" t="s">
        <v>50</v>
      </c>
      <c r="B248" s="42"/>
      <c r="C248" s="42"/>
      <c r="D248" s="42"/>
      <c r="E248" s="39"/>
      <c r="F248" s="39"/>
      <c r="G248" s="39"/>
      <c r="H248" s="39"/>
      <c r="I248" s="39"/>
      <c r="J248" s="39"/>
      <c r="K248" s="39"/>
      <c r="L248" s="39"/>
    </row>
    <row r="249" spans="1:5" ht="15.75" thickBot="1">
      <c r="A249" s="38"/>
      <c r="B249" s="295" t="s">
        <v>407</v>
      </c>
      <c r="C249" s="295"/>
      <c r="D249" s="295"/>
      <c r="E249" s="219" t="s">
        <v>406</v>
      </c>
    </row>
    <row r="250" spans="1:4" ht="75.75" thickBot="1">
      <c r="A250" s="197" t="s">
        <v>51</v>
      </c>
      <c r="B250" s="44" t="s">
        <v>53</v>
      </c>
      <c r="C250" s="44" t="s">
        <v>54</v>
      </c>
      <c r="D250" s="45" t="s">
        <v>55</v>
      </c>
    </row>
    <row r="251" spans="1:4" ht="15">
      <c r="A251" s="41"/>
      <c r="B251" s="47"/>
      <c r="C251" s="47"/>
      <c r="D251" s="48"/>
    </row>
    <row r="252" spans="2:4" ht="15.75" thickBot="1">
      <c r="B252" s="47"/>
      <c r="C252" s="47"/>
      <c r="D252" s="48"/>
    </row>
    <row r="253" spans="1:4" ht="30">
      <c r="A253" s="43" t="s">
        <v>52</v>
      </c>
      <c r="B253" s="47" t="s">
        <v>326</v>
      </c>
      <c r="C253" s="47"/>
      <c r="D253" s="48"/>
    </row>
    <row r="254" spans="1:4" ht="15">
      <c r="A254" s="46"/>
      <c r="B254" s="49"/>
      <c r="C254" s="49"/>
      <c r="D254" s="49"/>
    </row>
    <row r="255" spans="1:4" ht="15">
      <c r="A255" s="46"/>
      <c r="B255" s="9"/>
      <c r="C255" s="9"/>
      <c r="D255" s="9"/>
    </row>
    <row r="256" spans="1:4" ht="15">
      <c r="A256" s="46"/>
      <c r="B256" s="9"/>
      <c r="C256" s="9"/>
      <c r="D256" s="9"/>
    </row>
    <row r="257" spans="1:12" ht="15">
      <c r="A257" s="49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ht="15.75" thickBot="1">
      <c r="A258" s="9"/>
      <c r="B258" s="199"/>
      <c r="C258" s="199"/>
      <c r="D258" s="199"/>
      <c r="E258" s="199"/>
      <c r="F258" s="199"/>
      <c r="G258" s="199"/>
      <c r="H258" s="199"/>
      <c r="I258" s="199"/>
      <c r="J258" s="199"/>
      <c r="K258" s="199"/>
      <c r="L258" s="199"/>
    </row>
    <row r="259" spans="1:12" ht="15">
      <c r="A259" s="9"/>
      <c r="B259" s="24" t="s">
        <v>26</v>
      </c>
      <c r="C259" s="24" t="s">
        <v>27</v>
      </c>
      <c r="D259" s="24" t="s">
        <v>28</v>
      </c>
      <c r="E259" s="24" t="s">
        <v>29</v>
      </c>
      <c r="F259" s="24" t="s">
        <v>30</v>
      </c>
      <c r="G259" s="24" t="s">
        <v>31</v>
      </c>
      <c r="H259" s="24" t="s">
        <v>32</v>
      </c>
      <c r="I259" s="24" t="s">
        <v>33</v>
      </c>
      <c r="J259" s="296" t="s">
        <v>34</v>
      </c>
      <c r="K259" s="297"/>
      <c r="L259" s="298"/>
    </row>
    <row r="260" spans="1:12" ht="17.25">
      <c r="A260" s="18" t="s">
        <v>56</v>
      </c>
      <c r="B260" s="26"/>
      <c r="C260" s="26" t="s">
        <v>35</v>
      </c>
      <c r="D260" s="26"/>
      <c r="E260" s="26" t="s">
        <v>35</v>
      </c>
      <c r="F260" s="26"/>
      <c r="G260" s="26"/>
      <c r="H260" s="26"/>
      <c r="I260" s="26"/>
      <c r="J260" s="27" t="s">
        <v>37</v>
      </c>
      <c r="K260" s="27" t="s">
        <v>38</v>
      </c>
      <c r="L260" s="28" t="s">
        <v>39</v>
      </c>
    </row>
    <row r="261" spans="1:12" ht="15.75" customHeight="1" thickBot="1">
      <c r="A261" s="198" t="s">
        <v>57</v>
      </c>
      <c r="B261" s="26"/>
      <c r="C261" s="26" t="s">
        <v>40</v>
      </c>
      <c r="D261" s="26"/>
      <c r="E261" s="26" t="s">
        <v>40</v>
      </c>
      <c r="F261" s="26"/>
      <c r="G261" s="26"/>
      <c r="H261" s="26"/>
      <c r="I261" s="26"/>
      <c r="J261" s="26"/>
      <c r="K261" s="26"/>
      <c r="L261" s="29"/>
    </row>
    <row r="262" spans="1:12" ht="15.75" thickBot="1">
      <c r="A262" s="23" t="s">
        <v>25</v>
      </c>
      <c r="B262" s="31"/>
      <c r="C262" s="31" t="s">
        <v>42</v>
      </c>
      <c r="D262" s="31"/>
      <c r="E262" s="31" t="s">
        <v>42</v>
      </c>
      <c r="F262" s="31"/>
      <c r="G262" s="31"/>
      <c r="H262" s="31"/>
      <c r="I262" s="31"/>
      <c r="J262" s="31"/>
      <c r="K262" s="31"/>
      <c r="L262" s="32"/>
    </row>
    <row r="263" spans="1:12" ht="15">
      <c r="A263" s="25"/>
      <c r="B263" s="9"/>
      <c r="C263" s="9"/>
      <c r="D263" s="9"/>
      <c r="E263" s="9"/>
      <c r="F263" s="9"/>
      <c r="G263" s="9"/>
      <c r="H263" s="9"/>
      <c r="I263" s="9"/>
      <c r="J263" s="27" t="s">
        <v>43</v>
      </c>
      <c r="K263" s="27" t="s">
        <v>38</v>
      </c>
      <c r="L263" s="28" t="s">
        <v>39</v>
      </c>
    </row>
    <row r="264" spans="1:12" ht="15">
      <c r="A264" s="25"/>
      <c r="B264" s="9"/>
      <c r="C264" s="9"/>
      <c r="D264" s="9"/>
      <c r="E264" s="9"/>
      <c r="F264" s="9"/>
      <c r="G264" s="9"/>
      <c r="H264" s="9"/>
      <c r="I264" s="9"/>
      <c r="J264" s="27"/>
      <c r="K264" s="27"/>
      <c r="L264" s="28"/>
    </row>
    <row r="265" spans="1:12" ht="15.75" thickBot="1">
      <c r="A265" s="30"/>
      <c r="B265" s="9"/>
      <c r="C265" s="9"/>
      <c r="D265" s="9"/>
      <c r="E265" s="9"/>
      <c r="F265" s="9"/>
      <c r="G265" s="9"/>
      <c r="H265" s="9"/>
      <c r="I265" s="9"/>
      <c r="J265" s="34"/>
      <c r="K265" s="34"/>
      <c r="L265" s="34"/>
    </row>
    <row r="266" spans="1:12" ht="15">
      <c r="A266" s="22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</row>
    <row r="267" spans="1:12" ht="15">
      <c r="A267" s="22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</row>
    <row r="268" spans="1:12" ht="15">
      <c r="A268" s="33" t="s">
        <v>44</v>
      </c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</row>
    <row r="269" spans="1:12" ht="15">
      <c r="A269" s="22" t="s">
        <v>45</v>
      </c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</row>
    <row r="270" spans="1:12" ht="15">
      <c r="A270" s="22" t="s">
        <v>46</v>
      </c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</row>
    <row r="271" spans="1:12" ht="15">
      <c r="A271" s="9" t="s">
        <v>47</v>
      </c>
      <c r="C271" s="9"/>
      <c r="D271" s="9"/>
      <c r="E271" s="9"/>
      <c r="F271" s="9"/>
      <c r="G271" s="9"/>
      <c r="H271" s="9"/>
      <c r="I271" s="9"/>
      <c r="J271" s="9"/>
      <c r="K271" s="9"/>
      <c r="L271" s="9"/>
    </row>
    <row r="272" spans="1:12" ht="15">
      <c r="A272" s="9" t="s">
        <v>48</v>
      </c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</row>
    <row r="273" spans="1:12" ht="15">
      <c r="A273" s="9" t="s">
        <v>49</v>
      </c>
      <c r="B273" s="2"/>
      <c r="C273" s="2"/>
      <c r="D273" s="37"/>
      <c r="E273" s="37"/>
      <c r="F273" s="37"/>
      <c r="G273" s="37"/>
      <c r="H273" s="37"/>
      <c r="I273" s="37"/>
      <c r="J273" s="2"/>
      <c r="K273" s="2"/>
      <c r="L273" s="2"/>
    </row>
    <row r="274" spans="1:12" ht="15">
      <c r="A274" s="22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</row>
    <row r="275" spans="1:12" ht="15.75" customHeight="1" thickBot="1">
      <c r="A275" s="35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</row>
    <row r="276" spans="1:12" ht="15.75" thickBot="1">
      <c r="A276" s="2"/>
      <c r="B276" s="295" t="s">
        <v>408</v>
      </c>
      <c r="C276" s="295"/>
      <c r="D276" s="295"/>
      <c r="E276" s="219" t="s">
        <v>406</v>
      </c>
      <c r="F276" s="39"/>
      <c r="G276" s="39"/>
      <c r="H276" s="39"/>
      <c r="I276" s="39"/>
      <c r="J276" s="39"/>
      <c r="K276" s="39"/>
      <c r="L276" s="39"/>
    </row>
    <row r="277" spans="1:12" ht="15">
      <c r="A277" s="50" t="s">
        <v>58</v>
      </c>
      <c r="B277" s="42"/>
      <c r="C277" s="42"/>
      <c r="D277" s="42"/>
      <c r="E277" s="39"/>
      <c r="F277" s="39"/>
      <c r="G277" s="39"/>
      <c r="H277" s="39"/>
      <c r="I277" s="39"/>
      <c r="J277" s="39"/>
      <c r="K277" s="39"/>
      <c r="L277" s="39"/>
    </row>
    <row r="278" ht="15.75" thickBot="1">
      <c r="A278" s="38"/>
    </row>
    <row r="279" spans="1:4" ht="75.75" thickBot="1">
      <c r="A279" s="197" t="s">
        <v>59</v>
      </c>
      <c r="B279" s="44" t="s">
        <v>53</v>
      </c>
      <c r="C279" s="44" t="s">
        <v>60</v>
      </c>
      <c r="D279" s="45" t="s">
        <v>55</v>
      </c>
    </row>
    <row r="280" spans="1:4" ht="15">
      <c r="A280" s="41"/>
      <c r="B280" s="53"/>
      <c r="C280" s="53"/>
      <c r="D280" s="54"/>
    </row>
    <row r="281" spans="1:4" ht="15.75" thickBot="1">
      <c r="A281" s="51"/>
      <c r="B281" s="26"/>
      <c r="C281" s="26"/>
      <c r="D281" s="29"/>
    </row>
    <row r="282" spans="1:4" ht="30.75" thickBot="1">
      <c r="A282" s="43" t="s">
        <v>52</v>
      </c>
      <c r="B282" s="31" t="s">
        <v>472</v>
      </c>
      <c r="C282" s="31"/>
      <c r="D282" s="32"/>
    </row>
    <row r="283" ht="15">
      <c r="A283" s="52"/>
    </row>
    <row r="284" ht="15">
      <c r="A284" s="25"/>
    </row>
    <row r="285" spans="1:3" ht="15.75" thickBot="1">
      <c r="A285" s="30"/>
      <c r="B285" s="2"/>
      <c r="C285" s="2"/>
    </row>
    <row r="286" spans="2:3" ht="15">
      <c r="B286" s="2"/>
      <c r="C286" s="2"/>
    </row>
    <row r="287" ht="15">
      <c r="A287" s="1" t="s">
        <v>473</v>
      </c>
    </row>
    <row r="288" ht="15">
      <c r="A288" s="2"/>
    </row>
    <row r="289" ht="15">
      <c r="A289" s="2"/>
    </row>
  </sheetData>
  <sheetProtection selectLockedCells="1" selectUnlockedCells="1"/>
  <mergeCells count="22">
    <mergeCell ref="J37:L37"/>
    <mergeCell ref="J52:L52"/>
    <mergeCell ref="B276:D276"/>
    <mergeCell ref="J112:L112"/>
    <mergeCell ref="J127:L127"/>
    <mergeCell ref="J259:L259"/>
    <mergeCell ref="J187:L187"/>
    <mergeCell ref="J203:L203"/>
    <mergeCell ref="J218:L218"/>
    <mergeCell ref="J142:L142"/>
    <mergeCell ref="J157:L157"/>
    <mergeCell ref="J171:L171"/>
    <mergeCell ref="A6:L6"/>
    <mergeCell ref="J7:L7"/>
    <mergeCell ref="A1:L1"/>
    <mergeCell ref="A3:L3"/>
    <mergeCell ref="A4:L4"/>
    <mergeCell ref="B249:D249"/>
    <mergeCell ref="J22:L22"/>
    <mergeCell ref="J67:L67"/>
    <mergeCell ref="J82:L82"/>
    <mergeCell ref="J97:L97"/>
  </mergeCells>
  <printOptions/>
  <pageMargins left="0.39375" right="0.39375" top="0.39375" bottom="0.39375" header="0.5118055555555555" footer="0.5118055555555555"/>
  <pageSetup fitToHeight="1" fitToWidth="1" horizontalDpi="300" verticalDpi="300" orientation="landscape" paperSize="8" scale="1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76"/>
  <sheetViews>
    <sheetView zoomScale="95" zoomScaleNormal="95" zoomScalePageLayoutView="0" workbookViewId="0" topLeftCell="A46">
      <selection activeCell="F53" sqref="F53"/>
    </sheetView>
  </sheetViews>
  <sheetFormatPr defaultColWidth="9.140625" defaultRowHeight="12.75"/>
  <cols>
    <col min="1" max="1" width="45.28125" style="1" customWidth="1"/>
    <col min="2" max="2" width="29.57421875" style="1" customWidth="1"/>
    <col min="3" max="3" width="22.421875" style="1" customWidth="1"/>
    <col min="4" max="4" width="20.7109375" style="1" customWidth="1"/>
    <col min="5" max="5" width="21.00390625" style="1" customWidth="1"/>
    <col min="6" max="6" width="21.28125" style="1" customWidth="1"/>
    <col min="7" max="7" width="22.421875" style="1" customWidth="1"/>
    <col min="8" max="8" width="12.28125" style="1" customWidth="1"/>
    <col min="9" max="9" width="26.8515625" style="1" customWidth="1"/>
    <col min="10" max="10" width="12.421875" style="1" customWidth="1"/>
    <col min="11" max="11" width="27.00390625" style="1" customWidth="1"/>
    <col min="12" max="12" width="13.00390625" style="1" customWidth="1"/>
    <col min="13" max="13" width="25.8515625" style="1" customWidth="1"/>
    <col min="14" max="14" width="12.28125" style="1" customWidth="1"/>
    <col min="15" max="15" width="29.57421875" style="1" customWidth="1"/>
    <col min="16" max="16" width="11.00390625" style="1" customWidth="1"/>
    <col min="17" max="17" width="34.00390625" style="1" customWidth="1"/>
    <col min="18" max="18" width="13.57421875" style="1" customWidth="1"/>
    <col min="19" max="19" width="28.8515625" style="1" customWidth="1"/>
    <col min="20" max="20" width="11.421875" style="1" customWidth="1"/>
    <col min="21" max="21" width="29.00390625" style="1" customWidth="1"/>
    <col min="22" max="22" width="11.57421875" style="1" customWidth="1"/>
    <col min="23" max="23" width="32.421875" style="1" customWidth="1"/>
    <col min="24" max="24" width="10.28125" style="1" customWidth="1"/>
    <col min="25" max="25" width="34.8515625" style="1" customWidth="1"/>
    <col min="26" max="26" width="9.7109375" style="1" customWidth="1"/>
    <col min="27" max="27" width="29.57421875" style="1" customWidth="1"/>
    <col min="28" max="28" width="13.140625" style="1" customWidth="1"/>
    <col min="29" max="29" width="15.28125" style="1" customWidth="1"/>
    <col min="30" max="30" width="21.140625" style="1" customWidth="1"/>
    <col min="31" max="31" width="38.28125" style="1" customWidth="1"/>
    <col min="32" max="32" width="38.140625" style="1" customWidth="1"/>
    <col min="33" max="16384" width="9.140625" style="1" customWidth="1"/>
  </cols>
  <sheetData>
    <row r="1" spans="1:29" s="21" customFormat="1" ht="15">
      <c r="A1" s="292" t="s">
        <v>21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55"/>
      <c r="N1" s="55"/>
      <c r="O1" s="55"/>
      <c r="P1" s="20"/>
      <c r="Q1" s="20"/>
      <c r="R1" s="9"/>
      <c r="V1" s="20"/>
      <c r="W1" s="20"/>
      <c r="X1" s="20"/>
      <c r="Y1" s="20"/>
      <c r="Z1" s="20"/>
      <c r="AA1" s="9"/>
      <c r="AB1" s="9"/>
      <c r="AC1" s="9"/>
    </row>
    <row r="2" spans="1:29" ht="15">
      <c r="A2" s="22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V2" s="9"/>
      <c r="W2" s="9"/>
      <c r="X2" s="9"/>
      <c r="Y2" s="9"/>
      <c r="AB2" s="9"/>
      <c r="AC2" s="9"/>
    </row>
    <row r="3" spans="1:29" s="21" customFormat="1" ht="15">
      <c r="A3" s="292" t="s">
        <v>61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55"/>
      <c r="N3" s="55"/>
      <c r="O3" s="55"/>
      <c r="P3" s="20"/>
      <c r="Q3" s="20"/>
      <c r="R3" s="9"/>
      <c r="V3" s="20"/>
      <c r="W3" s="20"/>
      <c r="X3" s="20"/>
      <c r="Y3" s="20"/>
      <c r="AB3" s="9"/>
      <c r="AC3" s="9"/>
    </row>
    <row r="4" spans="1:34" ht="12.75" customHeight="1">
      <c r="A4" s="292" t="s">
        <v>62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55"/>
      <c r="N4" s="55"/>
      <c r="O4" s="55"/>
      <c r="P4" s="9"/>
      <c r="Q4" s="9"/>
      <c r="R4" s="9"/>
      <c r="U4" s="9"/>
      <c r="V4" s="9"/>
      <c r="W4" s="9"/>
      <c r="X4" s="9"/>
      <c r="Y4" s="9"/>
      <c r="AB4" s="9"/>
      <c r="AC4" s="9"/>
      <c r="AH4" s="9"/>
    </row>
    <row r="5" spans="1:34" ht="12.75" customHeight="1">
      <c r="A5" s="38"/>
      <c r="B5" s="299" t="s">
        <v>63</v>
      </c>
      <c r="C5" s="299"/>
      <c r="D5" s="299" t="s">
        <v>64</v>
      </c>
      <c r="E5" s="299"/>
      <c r="F5" s="299" t="s">
        <v>65</v>
      </c>
      <c r="G5" s="299"/>
      <c r="H5" s="299" t="s">
        <v>66</v>
      </c>
      <c r="I5" s="299"/>
      <c r="J5" s="299" t="s">
        <v>67</v>
      </c>
      <c r="K5" s="299"/>
      <c r="L5" s="299" t="s">
        <v>68</v>
      </c>
      <c r="M5" s="299"/>
      <c r="N5" s="299" t="s">
        <v>69</v>
      </c>
      <c r="O5" s="299"/>
      <c r="P5" s="299" t="s">
        <v>70</v>
      </c>
      <c r="Q5" s="299"/>
      <c r="R5" s="299" t="s">
        <v>71</v>
      </c>
      <c r="S5" s="299"/>
      <c r="T5" s="299" t="s">
        <v>72</v>
      </c>
      <c r="U5" s="299"/>
      <c r="V5" s="299" t="s">
        <v>73</v>
      </c>
      <c r="W5" s="299"/>
      <c r="X5" s="299" t="s">
        <v>74</v>
      </c>
      <c r="Y5" s="299"/>
      <c r="Z5" s="299" t="s">
        <v>75</v>
      </c>
      <c r="AA5" s="299"/>
      <c r="AB5" s="299" t="s">
        <v>76</v>
      </c>
      <c r="AC5" s="299"/>
      <c r="AH5" s="9"/>
    </row>
    <row r="6" spans="1:34" ht="30">
      <c r="A6" s="38" t="s">
        <v>77</v>
      </c>
      <c r="B6" s="56" t="s">
        <v>78</v>
      </c>
      <c r="C6" s="56" t="s">
        <v>79</v>
      </c>
      <c r="D6" s="56" t="s">
        <v>78</v>
      </c>
      <c r="E6" s="56" t="s">
        <v>79</v>
      </c>
      <c r="F6" s="56" t="s">
        <v>78</v>
      </c>
      <c r="G6" s="56" t="s">
        <v>79</v>
      </c>
      <c r="H6" s="56" t="s">
        <v>78</v>
      </c>
      <c r="I6" s="56" t="s">
        <v>79</v>
      </c>
      <c r="J6" s="56" t="s">
        <v>78</v>
      </c>
      <c r="K6" s="56" t="s">
        <v>79</v>
      </c>
      <c r="L6" s="56" t="s">
        <v>78</v>
      </c>
      <c r="M6" s="56" t="s">
        <v>79</v>
      </c>
      <c r="N6" s="56" t="s">
        <v>78</v>
      </c>
      <c r="O6" s="56" t="s">
        <v>79</v>
      </c>
      <c r="P6" s="56" t="s">
        <v>78</v>
      </c>
      <c r="Q6" s="56" t="s">
        <v>79</v>
      </c>
      <c r="R6" s="56" t="s">
        <v>78</v>
      </c>
      <c r="S6" s="56" t="s">
        <v>79</v>
      </c>
      <c r="T6" s="56" t="s">
        <v>78</v>
      </c>
      <c r="U6" s="56" t="s">
        <v>79</v>
      </c>
      <c r="V6" s="56" t="s">
        <v>78</v>
      </c>
      <c r="W6" s="56" t="s">
        <v>79</v>
      </c>
      <c r="X6" s="56" t="s">
        <v>78</v>
      </c>
      <c r="Y6" s="56" t="s">
        <v>79</v>
      </c>
      <c r="Z6" s="56" t="s">
        <v>78</v>
      </c>
      <c r="AA6" s="56" t="s">
        <v>79</v>
      </c>
      <c r="AB6" s="56" t="s">
        <v>78</v>
      </c>
      <c r="AC6" s="56" t="s">
        <v>79</v>
      </c>
      <c r="AH6" s="9"/>
    </row>
    <row r="7" spans="1:66" ht="15">
      <c r="A7" s="57" t="s">
        <v>80</v>
      </c>
      <c r="B7" s="188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76"/>
      <c r="AE7" s="76"/>
      <c r="AF7" s="76"/>
      <c r="AG7" s="76"/>
      <c r="AH7" s="97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</row>
    <row r="8" spans="1:66" s="189" customFormat="1" ht="15">
      <c r="A8" s="271" t="s">
        <v>304</v>
      </c>
      <c r="B8" s="81">
        <v>537</v>
      </c>
      <c r="C8" s="81"/>
      <c r="D8" s="81">
        <v>512</v>
      </c>
      <c r="E8" s="81"/>
      <c r="F8" s="81">
        <v>618</v>
      </c>
      <c r="G8" s="81"/>
      <c r="H8" s="81">
        <v>598</v>
      </c>
      <c r="I8" s="81"/>
      <c r="J8" s="81">
        <v>518</v>
      </c>
      <c r="K8" s="81"/>
      <c r="L8" s="81">
        <v>823</v>
      </c>
      <c r="M8" s="81"/>
      <c r="N8" s="81">
        <v>954</v>
      </c>
      <c r="O8" s="81"/>
      <c r="P8" s="100">
        <v>1027</v>
      </c>
      <c r="Q8" s="100"/>
      <c r="R8" s="100">
        <v>417</v>
      </c>
      <c r="S8" s="100"/>
      <c r="T8" s="100">
        <v>358</v>
      </c>
      <c r="U8" s="100"/>
      <c r="V8" s="100">
        <v>445</v>
      </c>
      <c r="W8" s="100"/>
      <c r="X8" s="100">
        <v>585</v>
      </c>
      <c r="Y8" s="100"/>
      <c r="Z8" s="100">
        <f>X8+V8+T8+R8+P8+N8+L8+J8+H8+F8+D8+B8</f>
        <v>7392</v>
      </c>
      <c r="AA8" s="100"/>
      <c r="AB8" s="100">
        <f>Z8/12</f>
        <v>616</v>
      </c>
      <c r="AC8" s="100">
        <f>AA8/12</f>
        <v>0</v>
      </c>
      <c r="AD8" s="76"/>
      <c r="AE8" s="76"/>
      <c r="AF8" s="76"/>
      <c r="AG8" s="76"/>
      <c r="AH8" s="97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</row>
    <row r="9" spans="1:66" ht="15">
      <c r="A9" s="57" t="s">
        <v>81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76"/>
      <c r="AE9" s="76"/>
      <c r="AF9" s="76"/>
      <c r="AG9" s="76"/>
      <c r="AH9" s="97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</row>
    <row r="10" spans="1:34" ht="15">
      <c r="A10" s="57" t="s">
        <v>82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H10" s="9"/>
    </row>
    <row r="11" spans="1:34" ht="15">
      <c r="A11" s="57" t="s">
        <v>83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H11" s="9"/>
    </row>
    <row r="12" spans="1:34" ht="15">
      <c r="A12" s="57" t="s">
        <v>84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H12" s="9"/>
    </row>
    <row r="13" spans="2:34" ht="15">
      <c r="B13" s="55"/>
      <c r="C13" s="55"/>
      <c r="D13" s="55"/>
      <c r="E13" s="55"/>
      <c r="F13" s="55"/>
      <c r="G13" s="55"/>
      <c r="H13" s="55"/>
      <c r="J13" s="55"/>
      <c r="K13" s="55"/>
      <c r="L13" s="55"/>
      <c r="M13" s="55"/>
      <c r="N13" s="55"/>
      <c r="O13" s="55"/>
      <c r="P13" s="9"/>
      <c r="Q13" s="9"/>
      <c r="R13" s="9"/>
      <c r="U13" s="9"/>
      <c r="V13" s="9"/>
      <c r="W13" s="9"/>
      <c r="X13" s="9"/>
      <c r="Y13" s="9"/>
      <c r="AB13" s="9"/>
      <c r="AC13" s="9"/>
      <c r="AH13" s="9"/>
    </row>
    <row r="14" spans="1:34" ht="15">
      <c r="A14" s="1" t="s">
        <v>85</v>
      </c>
      <c r="B14" s="55"/>
      <c r="C14" s="55"/>
      <c r="D14" s="55"/>
      <c r="E14" s="55"/>
      <c r="F14" s="55"/>
      <c r="G14" s="55"/>
      <c r="H14" s="55"/>
      <c r="J14" s="55"/>
      <c r="K14" s="55"/>
      <c r="L14" s="55"/>
      <c r="M14" s="55"/>
      <c r="N14" s="55"/>
      <c r="O14" s="55"/>
      <c r="P14" s="9"/>
      <c r="Q14" s="9"/>
      <c r="R14" s="9"/>
      <c r="U14" s="9"/>
      <c r="V14" s="9"/>
      <c r="W14" s="9"/>
      <c r="X14" s="9"/>
      <c r="Y14" s="9"/>
      <c r="AB14" s="9"/>
      <c r="AC14" s="9"/>
      <c r="AH14" s="9"/>
    </row>
    <row r="15" spans="2:34" ht="15">
      <c r="B15" s="55"/>
      <c r="C15" s="55"/>
      <c r="D15" s="55"/>
      <c r="E15" s="55"/>
      <c r="F15" s="55"/>
      <c r="G15" s="55"/>
      <c r="H15" s="55"/>
      <c r="J15" s="55"/>
      <c r="K15" s="55"/>
      <c r="L15" s="55"/>
      <c r="M15" s="55"/>
      <c r="N15" s="55"/>
      <c r="O15" s="55"/>
      <c r="P15" s="9"/>
      <c r="Q15" s="9"/>
      <c r="R15" s="9"/>
      <c r="U15" s="9"/>
      <c r="V15" s="9"/>
      <c r="W15" s="9"/>
      <c r="X15" s="9"/>
      <c r="Y15" s="9"/>
      <c r="AB15" s="9"/>
      <c r="AC15" s="9"/>
      <c r="AH15" s="9"/>
    </row>
    <row r="16" spans="2:34" ht="15">
      <c r="B16" s="55"/>
      <c r="C16" s="55"/>
      <c r="D16" s="55"/>
      <c r="E16" s="55"/>
      <c r="F16" s="55"/>
      <c r="G16" s="55"/>
      <c r="H16" s="55"/>
      <c r="J16" s="55"/>
      <c r="K16" s="55"/>
      <c r="L16" s="55"/>
      <c r="M16" s="55"/>
      <c r="N16" s="55"/>
      <c r="O16" s="55"/>
      <c r="P16" s="9"/>
      <c r="Q16" s="9"/>
      <c r="R16" s="9"/>
      <c r="U16" s="9"/>
      <c r="V16" s="9"/>
      <c r="W16" s="9"/>
      <c r="X16" s="9"/>
      <c r="Y16" s="9"/>
      <c r="AB16" s="9"/>
      <c r="AC16" s="9"/>
      <c r="AH16" s="9"/>
    </row>
    <row r="17" spans="2:34" ht="15">
      <c r="B17" s="55"/>
      <c r="C17" s="55"/>
      <c r="D17" s="55"/>
      <c r="E17" s="55"/>
      <c r="F17" s="55"/>
      <c r="G17" s="55"/>
      <c r="H17" s="55"/>
      <c r="J17" s="55"/>
      <c r="K17" s="55"/>
      <c r="L17" s="55"/>
      <c r="M17" s="55"/>
      <c r="N17" s="55"/>
      <c r="O17" s="55"/>
      <c r="P17" s="9"/>
      <c r="Q17" s="9"/>
      <c r="R17" s="9"/>
      <c r="U17" s="9"/>
      <c r="V17" s="9"/>
      <c r="W17" s="9"/>
      <c r="X17" s="9"/>
      <c r="Y17" s="9"/>
      <c r="AB17" s="9"/>
      <c r="AC17" s="9"/>
      <c r="AH17" s="9"/>
    </row>
    <row r="18" spans="1:34" ht="15">
      <c r="A18" s="292" t="s">
        <v>86</v>
      </c>
      <c r="B18" s="292"/>
      <c r="C18" s="292"/>
      <c r="D18" s="292"/>
      <c r="E18" s="292"/>
      <c r="F18" s="292"/>
      <c r="G18" s="292"/>
      <c r="H18" s="292"/>
      <c r="I18" s="292"/>
      <c r="J18" s="55"/>
      <c r="K18" s="55"/>
      <c r="L18" s="55"/>
      <c r="M18" s="55"/>
      <c r="N18" s="55"/>
      <c r="O18" s="55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</row>
    <row r="19" spans="1:34" ht="15">
      <c r="A19" s="292" t="s">
        <v>87</v>
      </c>
      <c r="B19" s="292"/>
      <c r="C19" s="292"/>
      <c r="D19" s="292"/>
      <c r="E19" s="292"/>
      <c r="F19" s="292"/>
      <c r="G19" s="292"/>
      <c r="H19" s="292"/>
      <c r="I19" s="292"/>
      <c r="J19" s="55"/>
      <c r="K19" s="55"/>
      <c r="L19" s="55"/>
      <c r="M19" s="55"/>
      <c r="N19" s="55"/>
      <c r="O19" s="55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</row>
    <row r="20" spans="1:34" ht="15">
      <c r="A20" s="20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</row>
    <row r="21" spans="1:34" ht="15">
      <c r="A21" s="20" t="s">
        <v>88</v>
      </c>
      <c r="B21" s="55">
        <v>2019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</row>
    <row r="22" spans="1:34" ht="15">
      <c r="A22" s="20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</row>
    <row r="23" spans="1:34" ht="33" customHeight="1">
      <c r="A23" s="20" t="s">
        <v>89</v>
      </c>
      <c r="B23" s="55"/>
      <c r="C23" s="55"/>
      <c r="D23" s="302" t="s">
        <v>90</v>
      </c>
      <c r="E23" s="302"/>
      <c r="F23" s="302"/>
      <c r="G23" s="302" t="s">
        <v>91</v>
      </c>
      <c r="H23" s="302"/>
      <c r="I23" s="302"/>
      <c r="J23" s="55"/>
      <c r="K23" s="55"/>
      <c r="L23" s="55"/>
      <c r="M23" s="55"/>
      <c r="N23" s="55"/>
      <c r="O23" s="55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</row>
    <row r="24" spans="1:34" s="4" customFormat="1" ht="60">
      <c r="A24" s="59" t="s">
        <v>92</v>
      </c>
      <c r="B24" s="59" t="s">
        <v>93</v>
      </c>
      <c r="C24" s="59" t="s">
        <v>94</v>
      </c>
      <c r="D24" s="59" t="s">
        <v>95</v>
      </c>
      <c r="E24" s="59" t="s">
        <v>96</v>
      </c>
      <c r="F24" s="59" t="s">
        <v>97</v>
      </c>
      <c r="G24" s="59" t="s">
        <v>98</v>
      </c>
      <c r="H24" s="59" t="s">
        <v>99</v>
      </c>
      <c r="I24" s="59" t="s">
        <v>97</v>
      </c>
      <c r="J24" s="60"/>
      <c r="K24" s="60"/>
      <c r="L24" s="60"/>
      <c r="M24" s="60"/>
      <c r="N24" s="60"/>
      <c r="O24" s="60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</row>
    <row r="25" spans="1:34" ht="15">
      <c r="A25" s="57"/>
      <c r="B25" s="61"/>
      <c r="C25" s="61" t="s">
        <v>368</v>
      </c>
      <c r="D25" s="62"/>
      <c r="E25" s="62"/>
      <c r="F25" s="62"/>
      <c r="G25" s="62"/>
      <c r="H25" s="62"/>
      <c r="I25" s="62"/>
      <c r="J25" s="55"/>
      <c r="K25" s="55"/>
      <c r="L25" s="55"/>
      <c r="M25" s="55"/>
      <c r="N25" s="55"/>
      <c r="O25" s="55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</row>
    <row r="26" spans="1:34" ht="49.5" customHeight="1">
      <c r="A26" s="64" t="s">
        <v>327</v>
      </c>
      <c r="B26" s="64" t="s">
        <v>328</v>
      </c>
      <c r="C26" s="264" t="s">
        <v>454</v>
      </c>
      <c r="D26" s="81">
        <v>356</v>
      </c>
      <c r="E26" s="81">
        <v>28.5</v>
      </c>
      <c r="F26" s="62" t="s">
        <v>249</v>
      </c>
      <c r="G26" s="62" t="s">
        <v>249</v>
      </c>
      <c r="H26" s="62"/>
      <c r="I26" s="62" t="s">
        <v>249</v>
      </c>
      <c r="J26" s="42"/>
      <c r="K26" s="55"/>
      <c r="L26" s="55"/>
      <c r="M26" s="55"/>
      <c r="N26" s="55"/>
      <c r="O26" s="55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</row>
    <row r="27" spans="1:34" ht="15">
      <c r="A27" s="57"/>
      <c r="B27" s="58"/>
      <c r="C27" s="58"/>
      <c r="D27" s="81"/>
      <c r="E27" s="81"/>
      <c r="F27" s="62"/>
      <c r="G27" s="62"/>
      <c r="H27" s="62"/>
      <c r="I27" s="62"/>
      <c r="J27" s="55"/>
      <c r="K27" s="55"/>
      <c r="L27" s="55"/>
      <c r="M27" s="55"/>
      <c r="N27" s="55"/>
      <c r="O27" s="55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</row>
    <row r="28" spans="1:34" ht="15">
      <c r="A28" s="20"/>
      <c r="B28" s="55"/>
      <c r="C28" s="63" t="s">
        <v>100</v>
      </c>
      <c r="D28" s="81">
        <v>356</v>
      </c>
      <c r="E28" s="81">
        <v>28.5</v>
      </c>
      <c r="F28" s="62"/>
      <c r="G28" s="62"/>
      <c r="H28" s="62"/>
      <c r="I28" s="62"/>
      <c r="J28" s="55"/>
      <c r="K28" s="55"/>
      <c r="L28" s="55"/>
      <c r="M28" s="55"/>
      <c r="N28" s="55"/>
      <c r="O28" s="55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</row>
    <row r="29" spans="1:34" ht="15">
      <c r="A29" s="20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</row>
    <row r="30" spans="1:34" ht="15">
      <c r="A30" s="20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</row>
    <row r="31" spans="1:34" s="67" customFormat="1" ht="33.75" customHeight="1">
      <c r="A31" s="59" t="s">
        <v>101</v>
      </c>
      <c r="B31" s="64" t="s">
        <v>102</v>
      </c>
      <c r="C31" s="300" t="s">
        <v>103</v>
      </c>
      <c r="D31" s="300"/>
      <c r="E31" s="300"/>
      <c r="F31" s="300"/>
      <c r="G31" s="300"/>
      <c r="H31" s="300"/>
      <c r="I31" s="300"/>
      <c r="J31" s="65"/>
      <c r="K31" s="65"/>
      <c r="L31" s="65"/>
      <c r="M31" s="65"/>
      <c r="N31" s="65"/>
      <c r="O31" s="65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</row>
    <row r="32" spans="1:34" ht="15">
      <c r="A32" s="68" t="s">
        <v>104</v>
      </c>
      <c r="B32" s="81">
        <v>275.392</v>
      </c>
      <c r="C32" s="301" t="s">
        <v>255</v>
      </c>
      <c r="D32" s="301"/>
      <c r="E32" s="301"/>
      <c r="F32" s="301"/>
      <c r="G32" s="301"/>
      <c r="H32" s="301"/>
      <c r="I32" s="301"/>
      <c r="J32" s="55"/>
      <c r="K32" s="55"/>
      <c r="L32" s="55"/>
      <c r="M32" s="55"/>
      <c r="N32" s="55"/>
      <c r="O32" s="55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</row>
    <row r="33" spans="1:34" ht="15">
      <c r="A33" s="68" t="s">
        <v>105</v>
      </c>
      <c r="B33" s="58"/>
      <c r="C33" s="301"/>
      <c r="D33" s="301"/>
      <c r="E33" s="301"/>
      <c r="F33" s="301"/>
      <c r="G33" s="301"/>
      <c r="H33" s="301"/>
      <c r="I33" s="301"/>
      <c r="J33" s="55"/>
      <c r="K33" s="55"/>
      <c r="L33" s="55"/>
      <c r="M33" s="55"/>
      <c r="N33" s="55"/>
      <c r="O33" s="55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</row>
    <row r="34" spans="1:34" ht="15">
      <c r="A34" s="20"/>
      <c r="B34" s="55"/>
      <c r="C34" s="65"/>
      <c r="D34" s="65"/>
      <c r="E34" s="65"/>
      <c r="F34" s="65"/>
      <c r="G34" s="65"/>
      <c r="H34" s="65"/>
      <c r="I34" s="65"/>
      <c r="J34" s="55"/>
      <c r="K34" s="55"/>
      <c r="L34" s="55"/>
      <c r="M34" s="55"/>
      <c r="N34" s="55"/>
      <c r="O34" s="55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</row>
    <row r="35" spans="1:34" ht="15">
      <c r="A35" s="20" t="s">
        <v>106</v>
      </c>
      <c r="B35" s="55"/>
      <c r="C35" s="65"/>
      <c r="D35" s="34" t="s">
        <v>293</v>
      </c>
      <c r="E35" s="65"/>
      <c r="F35" s="65"/>
      <c r="G35" s="65"/>
      <c r="H35" s="65"/>
      <c r="I35" s="65"/>
      <c r="J35" s="55"/>
      <c r="K35" s="55"/>
      <c r="L35" s="55"/>
      <c r="M35" s="55"/>
      <c r="N35" s="55"/>
      <c r="O35" s="55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</row>
    <row r="36" spans="1:34" ht="15">
      <c r="A36" s="55" t="s">
        <v>107</v>
      </c>
      <c r="B36" s="55"/>
      <c r="C36" s="65"/>
      <c r="D36" s="65"/>
      <c r="E36" s="65"/>
      <c r="F36" s="65"/>
      <c r="G36" s="65"/>
      <c r="H36" s="65"/>
      <c r="I36" s="65"/>
      <c r="J36" s="55"/>
      <c r="K36" s="55"/>
      <c r="L36" s="55"/>
      <c r="M36" s="55"/>
      <c r="N36" s="55"/>
      <c r="O36" s="55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</row>
    <row r="37" spans="1:34" ht="15">
      <c r="A37" s="55" t="s">
        <v>108</v>
      </c>
      <c r="B37" s="55"/>
      <c r="C37" s="65"/>
      <c r="D37" s="65"/>
      <c r="E37" s="65"/>
      <c r="F37" s="65"/>
      <c r="G37" s="65"/>
      <c r="H37" s="65"/>
      <c r="I37" s="65"/>
      <c r="J37" s="55"/>
      <c r="K37" s="55"/>
      <c r="L37" s="55"/>
      <c r="M37" s="55"/>
      <c r="N37" s="55"/>
      <c r="O37" s="55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</row>
    <row r="38" spans="1:34" ht="15">
      <c r="A38" s="55" t="s">
        <v>109</v>
      </c>
      <c r="B38" s="55"/>
      <c r="C38" s="65"/>
      <c r="D38" s="65"/>
      <c r="E38" s="65"/>
      <c r="F38" s="65"/>
      <c r="G38" s="65"/>
      <c r="H38" s="65"/>
      <c r="I38" s="65"/>
      <c r="J38" s="55"/>
      <c r="K38" s="55"/>
      <c r="L38" s="55"/>
      <c r="M38" s="55"/>
      <c r="N38" s="55"/>
      <c r="O38" s="55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</row>
    <row r="39" spans="1:34" ht="15">
      <c r="A39" s="55" t="s">
        <v>110</v>
      </c>
      <c r="B39" s="55"/>
      <c r="C39" s="65"/>
      <c r="D39" s="65"/>
      <c r="E39" s="65"/>
      <c r="F39" s="65"/>
      <c r="G39" s="65"/>
      <c r="H39" s="65"/>
      <c r="I39" s="65"/>
      <c r="J39" s="55"/>
      <c r="K39" s="55"/>
      <c r="L39" s="55"/>
      <c r="M39" s="55"/>
      <c r="N39" s="55"/>
      <c r="O39" s="55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</row>
    <row r="40" spans="1:34" ht="15">
      <c r="A40" s="55" t="s">
        <v>111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</row>
    <row r="41" spans="1:34" ht="15">
      <c r="A41" s="55" t="s">
        <v>112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</row>
    <row r="42" spans="1:34" ht="15">
      <c r="A42" s="55" t="s">
        <v>113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</row>
    <row r="43" spans="1:34" ht="15">
      <c r="A43" s="55" t="s">
        <v>114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</row>
    <row r="44" spans="1:34" ht="1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</row>
    <row r="45" spans="1:34" ht="1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</row>
    <row r="46" spans="1:34" ht="17.25">
      <c r="A46" s="20" t="s">
        <v>115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</row>
    <row r="47" spans="1:34" ht="60">
      <c r="A47" s="59" t="s">
        <v>116</v>
      </c>
      <c r="B47" s="59" t="s">
        <v>117</v>
      </c>
      <c r="C47" s="59" t="s">
        <v>118</v>
      </c>
      <c r="D47" s="59" t="s">
        <v>119</v>
      </c>
      <c r="E47" s="59" t="s">
        <v>120</v>
      </c>
      <c r="F47" s="59" t="s">
        <v>121</v>
      </c>
      <c r="G47" s="59" t="s">
        <v>122</v>
      </c>
      <c r="H47" s="55"/>
      <c r="I47" s="55"/>
      <c r="J47" s="55"/>
      <c r="K47" s="55"/>
      <c r="L47" s="55"/>
      <c r="M47" s="55"/>
      <c r="N47" s="55"/>
      <c r="O47" s="55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</row>
    <row r="48" spans="1:34" ht="60">
      <c r="A48" s="64" t="s">
        <v>327</v>
      </c>
      <c r="B48" s="64" t="s">
        <v>328</v>
      </c>
      <c r="C48" s="148">
        <v>28.5</v>
      </c>
      <c r="D48" s="148"/>
      <c r="E48" s="148" t="s">
        <v>329</v>
      </c>
      <c r="F48" s="148">
        <v>0.37</v>
      </c>
      <c r="G48" s="148"/>
      <c r="H48" s="55"/>
      <c r="I48" s="55"/>
      <c r="J48" s="55"/>
      <c r="K48" s="55"/>
      <c r="L48" s="55"/>
      <c r="M48" s="55"/>
      <c r="N48" s="55"/>
      <c r="O48" s="55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</row>
    <row r="49" spans="1:34" ht="66.75" customHeight="1">
      <c r="A49" s="64" t="s">
        <v>330</v>
      </c>
      <c r="B49" s="265" t="s">
        <v>331</v>
      </c>
      <c r="C49" s="148"/>
      <c r="D49" s="148">
        <v>275.392</v>
      </c>
      <c r="E49" s="148" t="s">
        <v>332</v>
      </c>
      <c r="F49" s="148"/>
      <c r="G49" s="148">
        <v>3.5</v>
      </c>
      <c r="H49" s="55"/>
      <c r="I49" s="55"/>
      <c r="J49" s="55"/>
      <c r="K49" s="55"/>
      <c r="L49" s="55"/>
      <c r="M49" s="55"/>
      <c r="N49" s="55"/>
      <c r="O49" s="55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</row>
    <row r="50" spans="1:34" ht="15">
      <c r="A50" s="64"/>
      <c r="B50" s="179"/>
      <c r="C50" s="148"/>
      <c r="D50" s="148"/>
      <c r="E50" s="148"/>
      <c r="F50" s="148"/>
      <c r="G50" s="148"/>
      <c r="H50" s="55"/>
      <c r="I50" s="55"/>
      <c r="J50" s="55"/>
      <c r="K50" s="55"/>
      <c r="L50" s="55"/>
      <c r="M50" s="55"/>
      <c r="N50" s="55"/>
      <c r="O50" s="55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</row>
    <row r="51" spans="1:34" ht="42.75" customHeight="1">
      <c r="A51" s="64"/>
      <c r="B51" s="62"/>
      <c r="C51" s="148"/>
      <c r="D51" s="148"/>
      <c r="E51" s="148"/>
      <c r="F51" s="148"/>
      <c r="G51" s="148"/>
      <c r="H51" s="55"/>
      <c r="I51" s="55"/>
      <c r="J51" s="55"/>
      <c r="K51" s="55"/>
      <c r="L51" s="55"/>
      <c r="M51" s="55"/>
      <c r="N51" s="55"/>
      <c r="O51" s="55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</row>
    <row r="52" spans="1:34" ht="17.25">
      <c r="A52" s="61" t="s">
        <v>123</v>
      </c>
      <c r="B52" s="61"/>
      <c r="C52" s="61">
        <v>28.5</v>
      </c>
      <c r="D52" s="266">
        <v>275392</v>
      </c>
      <c r="E52" s="61"/>
      <c r="F52" s="61">
        <v>0.37</v>
      </c>
      <c r="G52" s="61">
        <v>3.5</v>
      </c>
      <c r="H52" s="55"/>
      <c r="I52" s="55"/>
      <c r="J52" s="55"/>
      <c r="K52" s="55"/>
      <c r="L52" s="55"/>
      <c r="M52" s="55"/>
      <c r="N52" s="55"/>
      <c r="O52" s="55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</row>
    <row r="53" spans="1:34" ht="15">
      <c r="A53" s="65"/>
      <c r="B53" s="65"/>
      <c r="C53" s="55"/>
      <c r="D53" s="55"/>
      <c r="E53" s="6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</row>
    <row r="54" spans="1:34" ht="15">
      <c r="A54" s="20" t="s">
        <v>106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</row>
    <row r="55" spans="1:34" ht="15">
      <c r="A55" s="55" t="s">
        <v>124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</row>
    <row r="56" spans="1:34" ht="15">
      <c r="A56" s="55" t="s">
        <v>125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</row>
    <row r="57" spans="1:34" ht="15">
      <c r="A57" s="55" t="s">
        <v>126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</row>
    <row r="58" spans="1:34" ht="15">
      <c r="A58" s="55" t="s">
        <v>127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</row>
    <row r="59" spans="1:34" ht="15">
      <c r="A59" s="2"/>
      <c r="B59" s="2"/>
      <c r="C59" s="2"/>
      <c r="D59" s="2"/>
      <c r="E59" s="2"/>
      <c r="F59" s="2"/>
      <c r="G59" s="2"/>
      <c r="H59" s="2"/>
      <c r="I59" s="55"/>
      <c r="J59" s="55"/>
      <c r="K59" s="55"/>
      <c r="L59" s="55"/>
      <c r="M59" s="55"/>
      <c r="N59" s="55"/>
      <c r="O59" s="55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</row>
    <row r="60" spans="1:34" ht="15">
      <c r="A60" s="2"/>
      <c r="B60" s="2"/>
      <c r="C60" s="2"/>
      <c r="D60" s="2"/>
      <c r="E60" s="2"/>
      <c r="F60" s="2"/>
      <c r="G60" s="2"/>
      <c r="H60" s="2"/>
      <c r="I60" s="55"/>
      <c r="J60" s="55"/>
      <c r="K60" s="55"/>
      <c r="L60" s="55"/>
      <c r="M60" s="55"/>
      <c r="N60" s="55"/>
      <c r="O60" s="55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</row>
    <row r="61" spans="1:8" ht="15.75">
      <c r="A61" s="215" t="s">
        <v>409</v>
      </c>
      <c r="B61" s="2"/>
      <c r="C61" s="2">
        <v>76925</v>
      </c>
      <c r="D61" s="2"/>
      <c r="E61" s="2"/>
      <c r="F61" s="2"/>
      <c r="G61" s="2"/>
      <c r="H61" s="2"/>
    </row>
    <row r="62" spans="1:9" ht="12.75" customHeight="1">
      <c r="A62" s="215"/>
      <c r="B62" s="2"/>
      <c r="C62" s="2"/>
      <c r="D62" s="2"/>
      <c r="E62" s="2"/>
      <c r="F62" s="2"/>
      <c r="G62" s="2"/>
      <c r="H62" s="2"/>
      <c r="I62" s="69"/>
    </row>
    <row r="63" spans="1:8" ht="15">
      <c r="A63" s="2"/>
      <c r="B63" s="2"/>
      <c r="C63" s="2"/>
      <c r="D63" s="2"/>
      <c r="E63" s="2"/>
      <c r="F63" s="2"/>
      <c r="G63" s="2"/>
      <c r="H63" s="2"/>
    </row>
    <row r="64" spans="1:8" ht="15">
      <c r="A64" s="2"/>
      <c r="B64" s="2"/>
      <c r="C64" s="2"/>
      <c r="D64" s="2"/>
      <c r="E64" s="2"/>
      <c r="F64" s="2"/>
      <c r="G64" s="2"/>
      <c r="H64" s="2"/>
    </row>
    <row r="65" spans="1:8" ht="15">
      <c r="A65" s="2"/>
      <c r="B65" s="2"/>
      <c r="C65" s="2"/>
      <c r="D65" s="2"/>
      <c r="E65" s="2"/>
      <c r="F65" s="2"/>
      <c r="G65" s="2"/>
      <c r="H65" s="2"/>
    </row>
    <row r="66" spans="1:8" ht="15">
      <c r="A66" s="2"/>
      <c r="B66" s="2"/>
      <c r="C66" s="2"/>
      <c r="D66" s="2"/>
      <c r="E66" s="2"/>
      <c r="F66" s="2"/>
      <c r="G66" s="2"/>
      <c r="H66" s="2"/>
    </row>
    <row r="67" spans="1:8" ht="15">
      <c r="A67" s="2"/>
      <c r="B67" s="2"/>
      <c r="C67" s="2"/>
      <c r="D67" s="2"/>
      <c r="E67" s="2"/>
      <c r="F67" s="2"/>
      <c r="G67" s="2"/>
      <c r="H67" s="2"/>
    </row>
    <row r="68" spans="1:8" ht="15">
      <c r="A68" s="2"/>
      <c r="B68" s="2"/>
      <c r="C68" s="2"/>
      <c r="D68" s="2"/>
      <c r="E68" s="2"/>
      <c r="F68" s="2"/>
      <c r="G68" s="2"/>
      <c r="H68" s="2"/>
    </row>
    <row r="69" spans="1:8" ht="15">
      <c r="A69" s="2"/>
      <c r="B69" s="2"/>
      <c r="C69" s="2"/>
      <c r="D69" s="2"/>
      <c r="E69" s="2"/>
      <c r="F69" s="2"/>
      <c r="G69" s="2"/>
      <c r="H69" s="2"/>
    </row>
    <row r="70" spans="1:8" ht="15">
      <c r="A70" s="2"/>
      <c r="B70" s="2"/>
      <c r="C70" s="2"/>
      <c r="D70" s="2"/>
      <c r="E70" s="2"/>
      <c r="F70" s="2"/>
      <c r="G70" s="2"/>
      <c r="H70" s="2"/>
    </row>
    <row r="71" spans="1:8" ht="15">
      <c r="A71" s="2"/>
      <c r="B71" s="2"/>
      <c r="C71" s="2"/>
      <c r="D71" s="2"/>
      <c r="E71" s="2"/>
      <c r="F71" s="2"/>
      <c r="G71" s="2"/>
      <c r="H71" s="2"/>
    </row>
    <row r="72" spans="1:8" ht="15">
      <c r="A72" s="2"/>
      <c r="B72" s="2"/>
      <c r="C72" s="2"/>
      <c r="D72" s="2"/>
      <c r="E72" s="2"/>
      <c r="F72" s="2"/>
      <c r="G72" s="2"/>
      <c r="H72" s="2"/>
    </row>
    <row r="73" spans="1:8" ht="15">
      <c r="A73" s="2"/>
      <c r="B73" s="2"/>
      <c r="C73" s="2"/>
      <c r="D73" s="2"/>
      <c r="E73" s="2"/>
      <c r="F73" s="2"/>
      <c r="G73" s="2"/>
      <c r="H73" s="2"/>
    </row>
    <row r="74" spans="1:8" ht="15">
      <c r="A74" s="2"/>
      <c r="B74" s="2"/>
      <c r="C74" s="2"/>
      <c r="D74" s="2"/>
      <c r="E74" s="2"/>
      <c r="F74" s="2"/>
      <c r="G74" s="2"/>
      <c r="H74" s="2"/>
    </row>
    <row r="75" spans="1:8" ht="15">
      <c r="A75" s="2"/>
      <c r="B75" s="2"/>
      <c r="C75" s="2"/>
      <c r="D75" s="2"/>
      <c r="E75" s="2"/>
      <c r="F75" s="2"/>
      <c r="G75" s="2"/>
      <c r="H75" s="2"/>
    </row>
    <row r="76" spans="1:8" ht="15">
      <c r="A76" s="2"/>
      <c r="B76" s="2"/>
      <c r="C76" s="2"/>
      <c r="D76" s="2"/>
      <c r="E76" s="2"/>
      <c r="F76" s="2"/>
      <c r="G76" s="2"/>
      <c r="H76" s="2"/>
    </row>
  </sheetData>
  <sheetProtection selectLockedCells="1" selectUnlockedCells="1"/>
  <mergeCells count="24">
    <mergeCell ref="Z5:AA5"/>
    <mergeCell ref="AB5:AC5"/>
    <mergeCell ref="C31:I31"/>
    <mergeCell ref="C32:I32"/>
    <mergeCell ref="C33:I33"/>
    <mergeCell ref="A18:I18"/>
    <mergeCell ref="A19:I19"/>
    <mergeCell ref="D23:F23"/>
    <mergeCell ref="G23:I23"/>
    <mergeCell ref="N5:O5"/>
    <mergeCell ref="P5:Q5"/>
    <mergeCell ref="R5:S5"/>
    <mergeCell ref="T5:U5"/>
    <mergeCell ref="V5:W5"/>
    <mergeCell ref="X5:Y5"/>
    <mergeCell ref="A1:L1"/>
    <mergeCell ref="A3:L3"/>
    <mergeCell ref="A4:L4"/>
    <mergeCell ref="B5:C5"/>
    <mergeCell ref="D5:E5"/>
    <mergeCell ref="F5:G5"/>
    <mergeCell ref="H5:I5"/>
    <mergeCell ref="J5:K5"/>
    <mergeCell ref="L5:M5"/>
  </mergeCells>
  <printOptions/>
  <pageMargins left="0.39375" right="0.39375" top="0.39375" bottom="0.39375" header="0.5118055555555555" footer="0.5118055555555555"/>
  <pageSetup fitToHeight="1" fitToWidth="1" horizontalDpi="300" verticalDpi="3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zoomScale="95" zoomScaleNormal="95" zoomScalePageLayoutView="0" workbookViewId="0" topLeftCell="B79">
      <selection activeCell="G78" sqref="G78"/>
    </sheetView>
  </sheetViews>
  <sheetFormatPr defaultColWidth="9.140625" defaultRowHeight="12.75"/>
  <cols>
    <col min="1" max="1" width="24.140625" style="1" customWidth="1"/>
    <col min="2" max="2" width="42.8515625" style="1" customWidth="1"/>
    <col min="3" max="3" width="20.7109375" style="1" customWidth="1"/>
    <col min="4" max="4" width="18.57421875" style="1" customWidth="1"/>
    <col min="5" max="5" width="17.8515625" style="1" customWidth="1"/>
    <col min="6" max="6" width="19.140625" style="1" customWidth="1"/>
    <col min="7" max="7" width="17.8515625" style="1" customWidth="1"/>
    <col min="8" max="8" width="19.57421875" style="1" customWidth="1"/>
    <col min="9" max="9" width="21.7109375" style="1" customWidth="1"/>
    <col min="10" max="10" width="21.57421875" style="1" customWidth="1"/>
    <col min="11" max="11" width="18.00390625" style="1" customWidth="1"/>
    <col min="12" max="12" width="16.28125" style="1" customWidth="1"/>
    <col min="13" max="13" width="19.57421875" style="1" customWidth="1"/>
    <col min="14" max="14" width="16.28125" style="1" customWidth="1"/>
    <col min="15" max="15" width="11.8515625" style="1" customWidth="1"/>
    <col min="16" max="16" width="10.8515625" style="1" customWidth="1"/>
    <col min="17" max="16384" width="9.140625" style="1" customWidth="1"/>
  </cols>
  <sheetData>
    <row r="1" spans="1:12" ht="15">
      <c r="A1" s="292" t="s">
        <v>21</v>
      </c>
      <c r="B1" s="292"/>
      <c r="C1" s="292"/>
      <c r="D1" s="292"/>
      <c r="E1" s="292"/>
      <c r="F1" s="292"/>
      <c r="G1" s="292"/>
      <c r="H1" s="18"/>
      <c r="I1" s="18"/>
      <c r="J1" s="18"/>
      <c r="K1" s="18"/>
      <c r="L1" s="18"/>
    </row>
    <row r="2" spans="1:11" ht="15">
      <c r="A2" s="20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">
      <c r="A3" s="292" t="s">
        <v>128</v>
      </c>
      <c r="B3" s="292"/>
      <c r="C3" s="292"/>
      <c r="D3" s="292"/>
      <c r="E3" s="292"/>
      <c r="F3" s="292"/>
      <c r="G3" s="292"/>
      <c r="H3" s="18"/>
      <c r="I3" s="18"/>
      <c r="J3" s="18"/>
      <c r="K3" s="18"/>
    </row>
    <row r="4" spans="1:9" ht="15">
      <c r="A4" s="55"/>
      <c r="B4" s="55"/>
      <c r="C4" s="55"/>
      <c r="D4" s="55"/>
      <c r="E4" s="55"/>
      <c r="F4" s="55"/>
      <c r="G4" s="55"/>
      <c r="H4" s="55"/>
      <c r="I4" s="55"/>
    </row>
    <row r="5" spans="1:7" ht="15">
      <c r="A5" s="305" t="s">
        <v>129</v>
      </c>
      <c r="B5" s="305"/>
      <c r="C5" s="305"/>
      <c r="D5" s="305"/>
      <c r="E5" s="305"/>
      <c r="F5" s="305"/>
      <c r="G5" s="305"/>
    </row>
    <row r="6" spans="1:5" ht="45">
      <c r="A6" s="70" t="s">
        <v>130</v>
      </c>
      <c r="B6" s="70" t="s">
        <v>131</v>
      </c>
      <c r="C6" s="71" t="s">
        <v>132</v>
      </c>
      <c r="D6" s="55"/>
      <c r="E6" s="260"/>
    </row>
    <row r="7" spans="1:4" ht="15">
      <c r="A7" s="180" t="s">
        <v>305</v>
      </c>
      <c r="B7" s="201">
        <v>30</v>
      </c>
      <c r="C7" s="181">
        <v>15</v>
      </c>
      <c r="D7" s="55"/>
    </row>
    <row r="8" spans="1:4" ht="15">
      <c r="A8" s="182" t="s">
        <v>256</v>
      </c>
      <c r="B8" s="183">
        <v>3</v>
      </c>
      <c r="C8" s="183">
        <v>2</v>
      </c>
      <c r="D8" s="55"/>
    </row>
    <row r="9" spans="1:4" ht="15">
      <c r="A9" s="182" t="s">
        <v>338</v>
      </c>
      <c r="B9" s="183" t="s">
        <v>339</v>
      </c>
      <c r="C9" s="183" t="s">
        <v>339</v>
      </c>
      <c r="D9" s="55"/>
    </row>
    <row r="10" spans="1:4" ht="15">
      <c r="A10" s="182" t="s">
        <v>333</v>
      </c>
      <c r="B10" s="183">
        <v>365</v>
      </c>
      <c r="C10" s="183">
        <v>24</v>
      </c>
      <c r="D10" s="55"/>
    </row>
    <row r="11" spans="1:4" ht="15">
      <c r="A11" s="182" t="s">
        <v>334</v>
      </c>
      <c r="B11" s="183">
        <v>365</v>
      </c>
      <c r="C11" s="183">
        <v>24</v>
      </c>
      <c r="D11" s="55"/>
    </row>
    <row r="12" spans="1:4" ht="15">
      <c r="A12" s="182" t="s">
        <v>335</v>
      </c>
      <c r="B12" s="183">
        <v>365</v>
      </c>
      <c r="C12" s="183">
        <v>24</v>
      </c>
      <c r="D12" s="55"/>
    </row>
    <row r="13" spans="1:4" ht="15">
      <c r="A13" s="182" t="s">
        <v>336</v>
      </c>
      <c r="B13" s="183">
        <v>365</v>
      </c>
      <c r="C13" s="183">
        <v>24</v>
      </c>
      <c r="D13" s="55"/>
    </row>
    <row r="14" spans="1:4" ht="15">
      <c r="A14" s="182" t="s">
        <v>337</v>
      </c>
      <c r="B14" s="183">
        <v>208</v>
      </c>
      <c r="C14" s="183">
        <v>4</v>
      </c>
      <c r="D14" s="42"/>
    </row>
    <row r="15" spans="1:4" ht="15">
      <c r="A15" s="182"/>
      <c r="B15" s="183"/>
      <c r="C15" s="183"/>
      <c r="D15" s="42"/>
    </row>
    <row r="16" spans="1:6" ht="15">
      <c r="A16" s="182"/>
      <c r="B16" s="183"/>
      <c r="C16" s="184"/>
      <c r="D16" s="94"/>
      <c r="E16" s="65"/>
      <c r="F16" s="75"/>
    </row>
    <row r="17" spans="1:10" ht="15">
      <c r="A17" s="305" t="s">
        <v>133</v>
      </c>
      <c r="B17" s="305"/>
      <c r="C17" s="305"/>
      <c r="D17" s="305"/>
      <c r="E17" s="305"/>
      <c r="F17" s="305"/>
      <c r="G17" s="305"/>
      <c r="H17" s="9"/>
      <c r="J17" s="76"/>
    </row>
    <row r="18" spans="1:7" ht="15">
      <c r="A18" s="2"/>
      <c r="B18" s="6"/>
      <c r="C18" s="6"/>
      <c r="D18" s="310"/>
      <c r="E18" s="310"/>
      <c r="F18" s="310"/>
      <c r="G18" s="310"/>
    </row>
    <row r="19" spans="1:7" ht="75">
      <c r="A19" s="43" t="s">
        <v>130</v>
      </c>
      <c r="B19" s="44" t="s">
        <v>135</v>
      </c>
      <c r="C19" s="45" t="s">
        <v>136</v>
      </c>
      <c r="D19" s="43" t="s">
        <v>137</v>
      </c>
      <c r="E19" s="44" t="s">
        <v>138</v>
      </c>
      <c r="F19" s="44" t="s">
        <v>139</v>
      </c>
      <c r="G19" s="44" t="s">
        <v>140</v>
      </c>
    </row>
    <row r="20" spans="1:7" ht="15">
      <c r="A20" s="309" t="s">
        <v>307</v>
      </c>
      <c r="B20" s="77"/>
      <c r="C20" s="78"/>
      <c r="D20" s="306"/>
      <c r="E20" s="79">
        <v>0</v>
      </c>
      <c r="F20" s="80"/>
      <c r="G20" s="80"/>
    </row>
    <row r="21" spans="1:7" ht="15">
      <c r="A21" s="309"/>
      <c r="B21" s="100" t="s">
        <v>410</v>
      </c>
      <c r="C21" s="78"/>
      <c r="D21" s="306"/>
      <c r="E21" s="79">
        <f>($D$20*F21*$B$7*$C$7)/(1000000)</f>
        <v>0</v>
      </c>
      <c r="F21" s="80"/>
      <c r="G21" s="80"/>
    </row>
    <row r="22" spans="1:7" ht="15">
      <c r="A22" s="309"/>
      <c r="B22" s="81"/>
      <c r="C22" s="78"/>
      <c r="D22" s="306"/>
      <c r="E22" s="79">
        <f>($D$20*F22*$B$7*$C$7)/(1000000)</f>
        <v>0</v>
      </c>
      <c r="F22" s="80"/>
      <c r="G22" s="80"/>
    </row>
    <row r="23" spans="1:7" ht="15">
      <c r="A23" s="309"/>
      <c r="B23" s="81"/>
      <c r="C23" s="78"/>
      <c r="D23" s="306"/>
      <c r="E23" s="79">
        <f>($D$20*F23*$B$7*$C$7)/(1000000)</f>
        <v>0</v>
      </c>
      <c r="F23" s="80"/>
      <c r="G23" s="80"/>
    </row>
    <row r="24" spans="1:7" ht="15">
      <c r="A24" s="309"/>
      <c r="B24" s="81"/>
      <c r="C24" s="78"/>
      <c r="D24" s="306"/>
      <c r="E24" s="79">
        <f>($D$20*F24*$B$7*$C$7)/(1000000)</f>
        <v>0</v>
      </c>
      <c r="F24" s="80"/>
      <c r="G24" s="80"/>
    </row>
    <row r="25" spans="1:7" ht="15">
      <c r="A25" s="309"/>
      <c r="B25" s="81"/>
      <c r="C25" s="78"/>
      <c r="D25" s="306"/>
      <c r="E25" s="79">
        <f>($D$20*F25*$B$7*$C$7)/(1000000)</f>
        <v>0</v>
      </c>
      <c r="F25" s="80"/>
      <c r="G25" s="80"/>
    </row>
    <row r="26" spans="1:7" ht="15">
      <c r="A26" s="307" t="s">
        <v>256</v>
      </c>
      <c r="B26" s="77"/>
      <c r="C26" s="78"/>
      <c r="D26" s="308"/>
      <c r="E26" s="79">
        <f aca="true" t="shared" si="0" ref="E26:E31">($D$26*F26*$B$7*$C$7)/(1000000)</f>
        <v>0</v>
      </c>
      <c r="F26" s="80"/>
      <c r="G26" s="80"/>
    </row>
    <row r="27" spans="1:7" ht="15">
      <c r="A27" s="307"/>
      <c r="B27" s="77"/>
      <c r="C27" s="78"/>
      <c r="D27" s="308"/>
      <c r="E27" s="79">
        <f t="shared" si="0"/>
        <v>0</v>
      </c>
      <c r="F27" s="80"/>
      <c r="G27" s="80"/>
    </row>
    <row r="28" spans="1:7" ht="15">
      <c r="A28" s="307"/>
      <c r="B28" s="100" t="s">
        <v>410</v>
      </c>
      <c r="C28" s="78"/>
      <c r="D28" s="308"/>
      <c r="E28" s="79">
        <f t="shared" si="0"/>
        <v>0</v>
      </c>
      <c r="F28" s="80"/>
      <c r="G28" s="80"/>
    </row>
    <row r="29" spans="1:7" ht="15">
      <c r="A29" s="307"/>
      <c r="B29" s="81"/>
      <c r="C29" s="78"/>
      <c r="D29" s="308"/>
      <c r="E29" s="79">
        <f t="shared" si="0"/>
        <v>0</v>
      </c>
      <c r="F29" s="80"/>
      <c r="G29" s="80"/>
    </row>
    <row r="30" spans="1:7" ht="15">
      <c r="A30" s="307"/>
      <c r="B30" s="81"/>
      <c r="C30" s="78"/>
      <c r="D30" s="308"/>
      <c r="E30" s="79">
        <f t="shared" si="0"/>
        <v>0</v>
      </c>
      <c r="F30" s="80"/>
      <c r="G30" s="80"/>
    </row>
    <row r="31" spans="1:7" ht="15.75" thickBot="1">
      <c r="A31" s="307"/>
      <c r="B31" s="82"/>
      <c r="C31" s="83"/>
      <c r="D31" s="308"/>
      <c r="E31" s="84">
        <f t="shared" si="0"/>
        <v>0</v>
      </c>
      <c r="F31" s="74"/>
      <c r="G31" s="74"/>
    </row>
    <row r="32" spans="1:12" ht="15.75" thickBot="1">
      <c r="A32" s="307" t="s">
        <v>338</v>
      </c>
      <c r="B32" s="77"/>
      <c r="C32" s="78"/>
      <c r="D32" s="308"/>
      <c r="E32" s="79">
        <f aca="true" t="shared" si="1" ref="E32:E37">($D$26*F32*$B$7*$C$7)/(1000000)</f>
        <v>0</v>
      </c>
      <c r="F32" s="80"/>
      <c r="G32" s="80"/>
      <c r="H32" s="76"/>
      <c r="J32" s="76"/>
      <c r="K32" s="76"/>
      <c r="L32" s="76"/>
    </row>
    <row r="33" spans="1:11" ht="15.75" thickBot="1">
      <c r="A33" s="307"/>
      <c r="B33" s="77"/>
      <c r="C33" s="78"/>
      <c r="D33" s="308"/>
      <c r="E33" s="79">
        <f t="shared" si="1"/>
        <v>0</v>
      </c>
      <c r="F33" s="80"/>
      <c r="G33" s="80"/>
      <c r="I33" s="76"/>
      <c r="J33" s="76"/>
      <c r="K33" s="76"/>
    </row>
    <row r="34" spans="1:11" ht="15.75" thickBot="1">
      <c r="A34" s="307"/>
      <c r="B34" s="100" t="s">
        <v>410</v>
      </c>
      <c r="C34" s="78"/>
      <c r="D34" s="308"/>
      <c r="E34" s="79">
        <f t="shared" si="1"/>
        <v>0</v>
      </c>
      <c r="F34" s="80"/>
      <c r="G34" s="80"/>
      <c r="I34" s="76"/>
      <c r="J34" s="76"/>
      <c r="K34" s="76"/>
    </row>
    <row r="35" spans="1:11" ht="15.75" thickBot="1">
      <c r="A35" s="307"/>
      <c r="B35" s="81"/>
      <c r="C35" s="78"/>
      <c r="D35" s="308"/>
      <c r="E35" s="79">
        <f t="shared" si="1"/>
        <v>0</v>
      </c>
      <c r="F35" s="80"/>
      <c r="G35" s="80"/>
      <c r="I35" s="76"/>
      <c r="J35" s="76"/>
      <c r="K35" s="76"/>
    </row>
    <row r="36" spans="1:11" ht="15.75" thickBot="1">
      <c r="A36" s="307"/>
      <c r="B36" s="81"/>
      <c r="C36" s="78"/>
      <c r="D36" s="308"/>
      <c r="E36" s="79">
        <f t="shared" si="1"/>
        <v>0</v>
      </c>
      <c r="F36" s="80"/>
      <c r="G36" s="80"/>
      <c r="I36" s="76"/>
      <c r="J36" s="76"/>
      <c r="K36" s="76"/>
    </row>
    <row r="37" spans="1:11" ht="9.75" customHeight="1" thickBot="1">
      <c r="A37" s="307"/>
      <c r="B37" s="82"/>
      <c r="C37" s="83"/>
      <c r="D37" s="308"/>
      <c r="E37" s="84">
        <f t="shared" si="1"/>
        <v>0</v>
      </c>
      <c r="F37" s="74"/>
      <c r="G37" s="74"/>
      <c r="I37" s="76"/>
      <c r="J37" s="76"/>
      <c r="K37" s="76"/>
    </row>
    <row r="38" spans="4:11" ht="23.25" customHeight="1" thickBot="1">
      <c r="D38" s="303" t="s">
        <v>457</v>
      </c>
      <c r="E38" s="303"/>
      <c r="F38" s="303"/>
      <c r="G38" s="303"/>
      <c r="I38" s="76"/>
      <c r="J38" s="76"/>
      <c r="K38" s="76"/>
    </row>
    <row r="39" spans="1:7" ht="75">
      <c r="A39" s="43" t="s">
        <v>130</v>
      </c>
      <c r="B39" s="44" t="s">
        <v>135</v>
      </c>
      <c r="C39" s="45" t="s">
        <v>136</v>
      </c>
      <c r="D39" s="43" t="s">
        <v>137</v>
      </c>
      <c r="E39" s="44" t="s">
        <v>138</v>
      </c>
      <c r="F39" s="44" t="s">
        <v>139</v>
      </c>
      <c r="G39" s="44" t="s">
        <v>140</v>
      </c>
    </row>
    <row r="40" spans="1:7" ht="15">
      <c r="A40" s="309" t="s">
        <v>333</v>
      </c>
      <c r="B40" s="77"/>
      <c r="C40" s="78"/>
      <c r="D40" s="304" t="s">
        <v>257</v>
      </c>
      <c r="E40" s="79"/>
      <c r="F40" s="80"/>
      <c r="G40" s="80"/>
    </row>
    <row r="41" spans="1:7" ht="15">
      <c r="A41" s="309"/>
      <c r="B41" s="77" t="s">
        <v>340</v>
      </c>
      <c r="C41" s="78">
        <v>2</v>
      </c>
      <c r="D41" s="304"/>
      <c r="E41" s="272" t="s">
        <v>326</v>
      </c>
      <c r="F41" s="100">
        <v>0.38</v>
      </c>
      <c r="G41" s="100">
        <f aca="true" t="shared" si="2" ref="G41:G48">(F41/C41)*100</f>
        <v>19</v>
      </c>
    </row>
    <row r="42" spans="1:7" ht="15">
      <c r="A42" s="309"/>
      <c r="B42" s="81" t="s">
        <v>341</v>
      </c>
      <c r="C42" s="78">
        <v>0.66</v>
      </c>
      <c r="D42" s="304"/>
      <c r="E42" s="272" t="s">
        <v>326</v>
      </c>
      <c r="F42" s="100">
        <v>0.15</v>
      </c>
      <c r="G42" s="100">
        <f t="shared" si="2"/>
        <v>22.727272727272727</v>
      </c>
    </row>
    <row r="43" spans="1:7" ht="15">
      <c r="A43" s="309"/>
      <c r="B43" s="81"/>
      <c r="C43" s="78"/>
      <c r="D43" s="304"/>
      <c r="E43" s="272"/>
      <c r="F43" s="100"/>
      <c r="G43" s="100"/>
    </row>
    <row r="44" spans="1:7" ht="15">
      <c r="A44" s="309"/>
      <c r="B44" s="81"/>
      <c r="C44" s="78"/>
      <c r="D44" s="304"/>
      <c r="E44" s="272"/>
      <c r="F44" s="100"/>
      <c r="G44" s="100"/>
    </row>
    <row r="45" spans="1:7" ht="15">
      <c r="A45" s="309"/>
      <c r="B45" s="81"/>
      <c r="C45" s="78"/>
      <c r="D45" s="304"/>
      <c r="E45" s="272"/>
      <c r="F45" s="100"/>
      <c r="G45" s="100"/>
    </row>
    <row r="46" spans="1:7" ht="15">
      <c r="A46" s="309" t="s">
        <v>342</v>
      </c>
      <c r="B46" s="77"/>
      <c r="C46" s="78"/>
      <c r="D46" s="304" t="s">
        <v>257</v>
      </c>
      <c r="E46" s="272"/>
      <c r="F46" s="81"/>
      <c r="G46" s="100"/>
    </row>
    <row r="47" spans="1:7" ht="15">
      <c r="A47" s="309"/>
      <c r="B47" s="77" t="s">
        <v>340</v>
      </c>
      <c r="C47" s="78">
        <v>2</v>
      </c>
      <c r="D47" s="304"/>
      <c r="E47" s="272" t="s">
        <v>326</v>
      </c>
      <c r="F47" s="100">
        <v>0.38</v>
      </c>
      <c r="G47" s="100">
        <f t="shared" si="2"/>
        <v>19</v>
      </c>
    </row>
    <row r="48" spans="1:7" ht="15">
      <c r="A48" s="309"/>
      <c r="B48" s="81" t="s">
        <v>341</v>
      </c>
      <c r="C48" s="78">
        <v>0.53</v>
      </c>
      <c r="D48" s="304"/>
      <c r="E48" s="272" t="s">
        <v>326</v>
      </c>
      <c r="F48" s="100">
        <v>0.15</v>
      </c>
      <c r="G48" s="100">
        <f t="shared" si="2"/>
        <v>28.30188679245283</v>
      </c>
    </row>
    <row r="49" spans="1:7" ht="15">
      <c r="A49" s="309"/>
      <c r="B49" s="81"/>
      <c r="C49" s="78"/>
      <c r="D49" s="304"/>
      <c r="E49" s="272"/>
      <c r="F49" s="100"/>
      <c r="G49" s="100"/>
    </row>
    <row r="50" spans="1:7" ht="15">
      <c r="A50" s="309"/>
      <c r="B50" s="81"/>
      <c r="C50" s="78"/>
      <c r="D50" s="304"/>
      <c r="E50" s="272"/>
      <c r="F50" s="81"/>
      <c r="G50" s="100"/>
    </row>
    <row r="51" spans="1:7" ht="15.75" thickBot="1">
      <c r="A51" s="309"/>
      <c r="B51" s="82"/>
      <c r="C51" s="83"/>
      <c r="D51" s="304"/>
      <c r="E51" s="273"/>
      <c r="F51" s="82"/>
      <c r="G51" s="100"/>
    </row>
    <row r="55" spans="4:7" ht="15">
      <c r="D55" s="303" t="s">
        <v>446</v>
      </c>
      <c r="E55" s="303"/>
      <c r="F55" s="303"/>
      <c r="G55" s="303"/>
    </row>
    <row r="56" spans="1:7" ht="75">
      <c r="A56" s="43" t="s">
        <v>130</v>
      </c>
      <c r="B56" s="44" t="s">
        <v>135</v>
      </c>
      <c r="C56" s="45" t="s">
        <v>136</v>
      </c>
      <c r="D56" s="43" t="s">
        <v>137</v>
      </c>
      <c r="E56" s="44" t="s">
        <v>138</v>
      </c>
      <c r="F56" s="44" t="s">
        <v>139</v>
      </c>
      <c r="G56" s="44" t="s">
        <v>140</v>
      </c>
    </row>
    <row r="57" spans="1:7" ht="15.75" thickBot="1">
      <c r="A57" s="309" t="s">
        <v>343</v>
      </c>
      <c r="B57" s="77"/>
      <c r="C57" s="78"/>
      <c r="D57" s="311" t="s">
        <v>257</v>
      </c>
      <c r="E57" s="79"/>
      <c r="F57" s="80"/>
      <c r="G57" s="80"/>
    </row>
    <row r="58" spans="1:7" ht="15.75" thickBot="1">
      <c r="A58" s="309"/>
      <c r="B58" s="77" t="s">
        <v>340</v>
      </c>
      <c r="C58" s="78">
        <v>2</v>
      </c>
      <c r="D58" s="311"/>
      <c r="E58" s="272" t="s">
        <v>474</v>
      </c>
      <c r="F58" s="80">
        <v>0.38</v>
      </c>
      <c r="G58" s="80">
        <f>(F58/C58)*100</f>
        <v>19</v>
      </c>
    </row>
    <row r="59" spans="1:7" ht="15.75" thickBot="1">
      <c r="A59" s="309"/>
      <c r="B59" s="81" t="s">
        <v>341</v>
      </c>
      <c r="C59" s="78">
        <v>0.62</v>
      </c>
      <c r="D59" s="311"/>
      <c r="E59" s="272" t="s">
        <v>474</v>
      </c>
      <c r="F59" s="86">
        <v>0.15</v>
      </c>
      <c r="G59" s="80">
        <f>(F59/C59)*100</f>
        <v>24.193548387096772</v>
      </c>
    </row>
    <row r="60" spans="1:7" ht="15.75" thickBot="1">
      <c r="A60" s="309"/>
      <c r="B60" s="81"/>
      <c r="C60" s="78"/>
      <c r="D60" s="311"/>
      <c r="E60" s="272"/>
      <c r="F60" s="86"/>
      <c r="G60" s="80"/>
    </row>
    <row r="61" spans="1:7" ht="15.75" thickBot="1">
      <c r="A61" s="309"/>
      <c r="B61" s="81"/>
      <c r="C61" s="78"/>
      <c r="D61" s="311"/>
      <c r="E61" s="272"/>
      <c r="F61" s="86"/>
      <c r="G61" s="80"/>
    </row>
    <row r="62" spans="1:7" ht="15.75" thickBot="1">
      <c r="A62" s="309"/>
      <c r="B62" s="82"/>
      <c r="C62" s="83"/>
      <c r="D62" s="311"/>
      <c r="E62" s="272"/>
      <c r="F62" s="86"/>
      <c r="G62" s="80"/>
    </row>
    <row r="63" spans="1:7" ht="15.75" thickBot="1">
      <c r="A63" s="309" t="s">
        <v>344</v>
      </c>
      <c r="B63" s="77"/>
      <c r="C63" s="78"/>
      <c r="D63" s="311" t="s">
        <v>257</v>
      </c>
      <c r="E63" s="272"/>
      <c r="F63" s="87"/>
      <c r="G63" s="80"/>
    </row>
    <row r="64" spans="1:7" ht="15.75" thickBot="1">
      <c r="A64" s="309"/>
      <c r="B64" s="77" t="s">
        <v>340</v>
      </c>
      <c r="C64" s="78">
        <v>2</v>
      </c>
      <c r="D64" s="311"/>
      <c r="E64" s="272" t="s">
        <v>474</v>
      </c>
      <c r="F64" s="80">
        <v>0.38</v>
      </c>
      <c r="G64" s="80">
        <f>(F64/C64)*100</f>
        <v>19</v>
      </c>
    </row>
    <row r="65" spans="1:7" ht="15.75" thickBot="1">
      <c r="A65" s="309"/>
      <c r="B65" s="81" t="s">
        <v>341</v>
      </c>
      <c r="C65" s="78">
        <v>0.82</v>
      </c>
      <c r="D65" s="311"/>
      <c r="E65" s="272" t="s">
        <v>474</v>
      </c>
      <c r="F65" s="80">
        <v>0.15</v>
      </c>
      <c r="G65" s="80">
        <f>(F65/C65)*100</f>
        <v>18.29268292682927</v>
      </c>
    </row>
    <row r="66" spans="1:7" ht="15.75" thickBot="1">
      <c r="A66" s="309"/>
      <c r="B66" s="81"/>
      <c r="C66" s="78"/>
      <c r="D66" s="311"/>
      <c r="E66" s="79"/>
      <c r="F66" s="80"/>
      <c r="G66" s="80"/>
    </row>
    <row r="67" spans="1:7" ht="15.75" thickBot="1">
      <c r="A67" s="309"/>
      <c r="B67" s="81"/>
      <c r="C67" s="78"/>
      <c r="D67" s="311"/>
      <c r="E67" s="79"/>
      <c r="F67" s="81"/>
      <c r="G67" s="80"/>
    </row>
    <row r="68" spans="1:7" ht="15.75" thickBot="1">
      <c r="A68" s="309"/>
      <c r="B68" s="82"/>
      <c r="C68" s="83"/>
      <c r="D68" s="311"/>
      <c r="E68" s="84"/>
      <c r="F68" s="82"/>
      <c r="G68" s="80"/>
    </row>
    <row r="69" spans="1:7" ht="15.75" thickBot="1">
      <c r="A69" s="312"/>
      <c r="B69" s="77"/>
      <c r="C69" s="78"/>
      <c r="D69" s="303"/>
      <c r="E69" s="303"/>
      <c r="F69" s="303"/>
      <c r="G69" s="303"/>
    </row>
    <row r="70" spans="1:7" ht="15.75" thickBot="1">
      <c r="A70" s="313"/>
      <c r="B70" s="77"/>
      <c r="C70" s="78"/>
      <c r="D70" s="303"/>
      <c r="E70" s="303"/>
      <c r="F70" s="303"/>
      <c r="G70" s="303"/>
    </row>
    <row r="71" spans="1:7" ht="15.75" thickBot="1">
      <c r="A71" s="313"/>
      <c r="B71" s="81"/>
      <c r="C71" s="78"/>
      <c r="D71" s="303"/>
      <c r="E71" s="303"/>
      <c r="F71" s="303"/>
      <c r="G71" s="303"/>
    </row>
    <row r="72" spans="1:7" ht="15.75" thickBot="1">
      <c r="A72" s="313"/>
      <c r="B72" s="81"/>
      <c r="C72" s="78"/>
      <c r="D72" s="303"/>
      <c r="E72" s="303"/>
      <c r="F72" s="303"/>
      <c r="G72" s="303"/>
    </row>
    <row r="73" spans="1:7" ht="15.75" thickBot="1">
      <c r="A73" s="313"/>
      <c r="B73" s="81"/>
      <c r="C73" s="78"/>
      <c r="D73" s="303"/>
      <c r="E73" s="303"/>
      <c r="F73" s="303"/>
      <c r="G73" s="303"/>
    </row>
    <row r="74" spans="1:7" ht="15.75" thickBot="1">
      <c r="A74" s="314"/>
      <c r="B74" s="82"/>
      <c r="C74" s="83"/>
      <c r="D74" s="303" t="s">
        <v>458</v>
      </c>
      <c r="E74" s="303"/>
      <c r="F74" s="303"/>
      <c r="G74" s="303"/>
    </row>
    <row r="75" spans="1:7" ht="75">
      <c r="A75" s="43" t="s">
        <v>130</v>
      </c>
      <c r="B75" s="44" t="s">
        <v>135</v>
      </c>
      <c r="C75" s="45" t="s">
        <v>136</v>
      </c>
      <c r="D75" s="43" t="s">
        <v>137</v>
      </c>
      <c r="E75" s="44" t="s">
        <v>138</v>
      </c>
      <c r="F75" s="44" t="s">
        <v>139</v>
      </c>
      <c r="G75" s="44" t="s">
        <v>140</v>
      </c>
    </row>
    <row r="76" spans="1:7" ht="15">
      <c r="A76" s="312" t="s">
        <v>337</v>
      </c>
      <c r="B76" s="77"/>
      <c r="C76" s="78"/>
      <c r="D76" s="79"/>
      <c r="E76" s="79"/>
      <c r="F76" s="87"/>
      <c r="G76" s="80"/>
    </row>
    <row r="77" spans="1:7" ht="15">
      <c r="A77" s="313"/>
      <c r="B77" s="77"/>
      <c r="C77" s="78"/>
      <c r="D77" s="79"/>
      <c r="E77" s="79"/>
      <c r="F77" s="80"/>
      <c r="G77" s="80"/>
    </row>
    <row r="78" spans="1:7" ht="15">
      <c r="A78" s="313"/>
      <c r="B78" s="81" t="s">
        <v>306</v>
      </c>
      <c r="C78" s="78">
        <v>20</v>
      </c>
      <c r="D78" s="239">
        <v>900</v>
      </c>
      <c r="E78" s="79">
        <v>2.07</v>
      </c>
      <c r="F78" s="80">
        <v>2.3</v>
      </c>
      <c r="G78" s="100">
        <f>(F78/C78)*100</f>
        <v>11.5</v>
      </c>
    </row>
    <row r="79" spans="1:7" ht="15">
      <c r="A79" s="313"/>
      <c r="B79" s="81"/>
      <c r="C79" s="78"/>
      <c r="D79" s="79"/>
      <c r="E79" s="79"/>
      <c r="F79" s="80"/>
      <c r="G79" s="80"/>
    </row>
    <row r="80" spans="1:7" ht="15">
      <c r="A80" s="313"/>
      <c r="B80" s="81"/>
      <c r="C80" s="78"/>
      <c r="D80" s="79"/>
      <c r="E80" s="79"/>
      <c r="F80" s="81"/>
      <c r="G80" s="80"/>
    </row>
    <row r="81" spans="1:7" ht="15.75" thickBot="1">
      <c r="A81" s="314"/>
      <c r="B81" s="82"/>
      <c r="C81" s="83"/>
      <c r="D81" s="84"/>
      <c r="E81" s="84"/>
      <c r="F81" s="82"/>
      <c r="G81" s="80"/>
    </row>
  </sheetData>
  <sheetProtection selectLockedCells="1" selectUnlockedCells="1"/>
  <mergeCells count="29">
    <mergeCell ref="A76:A81"/>
    <mergeCell ref="D69:G69"/>
    <mergeCell ref="D70:G70"/>
    <mergeCell ref="D71:G71"/>
    <mergeCell ref="D72:G72"/>
    <mergeCell ref="A69:A74"/>
    <mergeCell ref="D73:G73"/>
    <mergeCell ref="D18:G18"/>
    <mergeCell ref="A20:A25"/>
    <mergeCell ref="A46:A51"/>
    <mergeCell ref="D57:D62"/>
    <mergeCell ref="A63:A68"/>
    <mergeCell ref="D63:D68"/>
    <mergeCell ref="A40:A45"/>
    <mergeCell ref="D40:D45"/>
    <mergeCell ref="D74:G74"/>
    <mergeCell ref="A57:A62"/>
    <mergeCell ref="A32:A37"/>
    <mergeCell ref="D32:D37"/>
    <mergeCell ref="D38:G38"/>
    <mergeCell ref="D46:D51"/>
    <mergeCell ref="D55:G55"/>
    <mergeCell ref="A1:G1"/>
    <mergeCell ref="A3:G3"/>
    <mergeCell ref="A5:G5"/>
    <mergeCell ref="A17:G17"/>
    <mergeCell ref="D20:D25"/>
    <mergeCell ref="A26:A31"/>
    <mergeCell ref="D26:D31"/>
  </mergeCells>
  <printOptions/>
  <pageMargins left="0.39375" right="0.39375" top="0.39375" bottom="0.39375" header="0.5118055555555555" footer="0.5118055555555555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7"/>
  <sheetViews>
    <sheetView zoomScale="95" zoomScaleNormal="95" zoomScalePageLayoutView="0" workbookViewId="0" topLeftCell="A62">
      <selection activeCell="E7" sqref="E7"/>
    </sheetView>
  </sheetViews>
  <sheetFormatPr defaultColWidth="9.140625" defaultRowHeight="12.75"/>
  <cols>
    <col min="1" max="1" width="12.28125" style="1" customWidth="1"/>
    <col min="2" max="2" width="23.28125" style="1" customWidth="1"/>
    <col min="3" max="3" width="25.28125" style="1" customWidth="1"/>
    <col min="4" max="4" width="17.57421875" style="1" customWidth="1"/>
    <col min="5" max="5" width="15.28125" style="1" customWidth="1"/>
    <col min="6" max="6" width="29.140625" style="1" customWidth="1"/>
    <col min="7" max="7" width="17.28125" style="1" customWidth="1"/>
    <col min="8" max="8" width="13.7109375" style="1" customWidth="1"/>
    <col min="9" max="9" width="11.57421875" style="1" customWidth="1"/>
    <col min="10" max="10" width="18.28125" style="1" customWidth="1"/>
    <col min="11" max="11" width="21.8515625" style="1" customWidth="1"/>
    <col min="12" max="16384" width="9.140625" style="1" customWidth="1"/>
  </cols>
  <sheetData>
    <row r="1" spans="1:7" ht="15">
      <c r="A1" s="292" t="s">
        <v>21</v>
      </c>
      <c r="B1" s="292"/>
      <c r="C1" s="292"/>
      <c r="D1" s="292"/>
      <c r="E1" s="292"/>
      <c r="F1" s="292"/>
      <c r="G1" s="292"/>
    </row>
    <row r="2" spans="1:7" ht="15">
      <c r="A2" s="20"/>
      <c r="B2" s="55"/>
      <c r="C2" s="55"/>
      <c r="D2" s="55"/>
      <c r="E2" s="55"/>
      <c r="F2" s="55"/>
      <c r="G2" s="55"/>
    </row>
    <row r="3" spans="1:7" ht="15">
      <c r="A3" s="292" t="s">
        <v>141</v>
      </c>
      <c r="B3" s="292"/>
      <c r="C3" s="292"/>
      <c r="D3" s="292"/>
      <c r="E3" s="292"/>
      <c r="F3" s="292"/>
      <c r="G3" s="292"/>
    </row>
    <row r="4" spans="1:7" ht="15">
      <c r="A4" s="20"/>
      <c r="B4" s="55"/>
      <c r="C4" s="55"/>
      <c r="D4" s="55"/>
      <c r="E4" s="55"/>
      <c r="F4" s="55"/>
      <c r="G4" s="55"/>
    </row>
    <row r="5" spans="1:21" ht="15">
      <c r="A5" s="305" t="s">
        <v>142</v>
      </c>
      <c r="B5" s="305"/>
      <c r="C5" s="305"/>
      <c r="D5" s="305"/>
      <c r="E5" s="305"/>
      <c r="F5" s="305"/>
      <c r="G5" s="30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18" ht="45.75" thickBot="1">
      <c r="A6" s="88" t="s">
        <v>130</v>
      </c>
      <c r="B6" s="89" t="s">
        <v>143</v>
      </c>
      <c r="C6" s="90" t="s">
        <v>144</v>
      </c>
      <c r="D6" s="206"/>
      <c r="E6" s="261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45">
      <c r="A7" s="92">
        <v>1</v>
      </c>
      <c r="B7" s="274" t="s">
        <v>326</v>
      </c>
      <c r="C7" s="275" t="s">
        <v>326</v>
      </c>
      <c r="D7" s="206" t="s">
        <v>345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45.75" thickBot="1">
      <c r="A8" s="93">
        <v>2</v>
      </c>
      <c r="B8" s="276" t="s">
        <v>326</v>
      </c>
      <c r="C8" s="277" t="s">
        <v>326</v>
      </c>
      <c r="D8" s="206" t="s">
        <v>345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15">
      <c r="A9" s="94"/>
      <c r="B9" s="95"/>
      <c r="C9" s="95"/>
      <c r="D9" s="91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21" ht="15">
      <c r="A10" s="94"/>
      <c r="B10" s="96"/>
      <c r="C10" s="96"/>
      <c r="D10" s="95"/>
      <c r="E10" s="95"/>
      <c r="F10" s="91"/>
      <c r="G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1" ht="15">
      <c r="A11" s="305" t="s">
        <v>145</v>
      </c>
      <c r="B11" s="305"/>
      <c r="C11" s="305"/>
      <c r="D11" s="305"/>
      <c r="E11" s="305"/>
      <c r="F11" s="305"/>
      <c r="G11" s="305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2:32" ht="12.75" customHeight="1">
      <c r="B12" s="55"/>
      <c r="C12" s="55"/>
      <c r="D12" s="316" t="s">
        <v>459</v>
      </c>
      <c r="E12" s="316"/>
      <c r="F12" s="316"/>
      <c r="G12" s="316"/>
      <c r="H12" s="9"/>
      <c r="I12" s="9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97"/>
      <c r="AF12" s="97"/>
    </row>
    <row r="13" spans="1:38" ht="75">
      <c r="A13" s="43" t="s">
        <v>146</v>
      </c>
      <c r="B13" s="44" t="s">
        <v>147</v>
      </c>
      <c r="C13" s="45" t="s">
        <v>148</v>
      </c>
      <c r="D13" s="43" t="s">
        <v>149</v>
      </c>
      <c r="E13" s="44" t="s">
        <v>150</v>
      </c>
      <c r="F13" s="44" t="s">
        <v>151</v>
      </c>
      <c r="G13" s="44" t="s">
        <v>140</v>
      </c>
      <c r="H13" s="9"/>
      <c r="I13" s="9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7"/>
      <c r="AL13" s="97"/>
    </row>
    <row r="14" spans="1:38" ht="15">
      <c r="A14" s="309">
        <v>2</v>
      </c>
      <c r="B14" s="77" t="s">
        <v>346</v>
      </c>
      <c r="C14" s="78" t="s">
        <v>365</v>
      </c>
      <c r="D14" s="317" t="s">
        <v>257</v>
      </c>
      <c r="E14" s="80"/>
      <c r="F14" s="100">
        <v>65</v>
      </c>
      <c r="G14" s="80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</row>
    <row r="15" spans="1:38" ht="15">
      <c r="A15" s="309"/>
      <c r="B15" s="77" t="s">
        <v>347</v>
      </c>
      <c r="C15" s="78" t="s">
        <v>357</v>
      </c>
      <c r="D15" s="317"/>
      <c r="E15" s="80"/>
      <c r="F15" s="100">
        <v>26.7</v>
      </c>
      <c r="G15" s="80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</row>
    <row r="16" spans="1:38" ht="15">
      <c r="A16" s="309"/>
      <c r="B16" s="81" t="s">
        <v>348</v>
      </c>
      <c r="C16" s="78" t="s">
        <v>358</v>
      </c>
      <c r="D16" s="317"/>
      <c r="E16" s="80"/>
      <c r="F16" s="100">
        <v>20</v>
      </c>
      <c r="G16" s="79"/>
      <c r="H16" s="97"/>
      <c r="I16" s="97"/>
      <c r="J16" s="99"/>
      <c r="K16" s="97"/>
      <c r="L16" s="97"/>
      <c r="M16" s="99"/>
      <c r="N16" s="97"/>
      <c r="O16" s="97"/>
      <c r="P16" s="99"/>
      <c r="Q16" s="97"/>
      <c r="R16" s="97"/>
      <c r="S16" s="99"/>
      <c r="T16" s="97"/>
      <c r="U16" s="97"/>
      <c r="V16" s="99"/>
      <c r="W16" s="97"/>
      <c r="X16" s="97"/>
      <c r="Y16" s="99"/>
      <c r="Z16" s="97"/>
      <c r="AA16" s="97"/>
      <c r="AB16" s="99"/>
      <c r="AC16" s="97"/>
      <c r="AD16" s="97"/>
      <c r="AE16" s="99"/>
      <c r="AF16" s="97"/>
      <c r="AG16" s="97"/>
      <c r="AH16" s="99"/>
      <c r="AI16" s="97"/>
      <c r="AJ16" s="97"/>
      <c r="AK16" s="97"/>
      <c r="AL16" s="97"/>
    </row>
    <row r="17" spans="1:38" ht="15">
      <c r="A17" s="309"/>
      <c r="B17" s="81" t="s">
        <v>349</v>
      </c>
      <c r="C17" s="78" t="s">
        <v>257</v>
      </c>
      <c r="D17" s="317"/>
      <c r="E17" s="80"/>
      <c r="F17" s="100" t="s">
        <v>377</v>
      </c>
      <c r="G17" s="79"/>
      <c r="H17" s="97"/>
      <c r="I17" s="97"/>
      <c r="J17" s="99"/>
      <c r="K17" s="97"/>
      <c r="L17" s="97"/>
      <c r="M17" s="99"/>
      <c r="N17" s="97"/>
      <c r="O17" s="97"/>
      <c r="P17" s="99"/>
      <c r="Q17" s="97"/>
      <c r="R17" s="97"/>
      <c r="S17" s="99"/>
      <c r="T17" s="97"/>
      <c r="U17" s="97"/>
      <c r="V17" s="99"/>
      <c r="W17" s="97"/>
      <c r="X17" s="97"/>
      <c r="Y17" s="99"/>
      <c r="Z17" s="97"/>
      <c r="AA17" s="97"/>
      <c r="AB17" s="99"/>
      <c r="AC17" s="97"/>
      <c r="AD17" s="97"/>
      <c r="AE17" s="99"/>
      <c r="AF17" s="97"/>
      <c r="AG17" s="97"/>
      <c r="AH17" s="99"/>
      <c r="AI17" s="97"/>
      <c r="AJ17" s="97"/>
      <c r="AK17" s="97"/>
      <c r="AL17" s="97"/>
    </row>
    <row r="18" spans="1:38" ht="15">
      <c r="A18" s="309"/>
      <c r="B18" s="81" t="s">
        <v>350</v>
      </c>
      <c r="C18" s="78" t="s">
        <v>359</v>
      </c>
      <c r="D18" s="317"/>
      <c r="E18" s="80"/>
      <c r="F18" s="100">
        <v>5.2</v>
      </c>
      <c r="G18" s="79"/>
      <c r="H18" s="97"/>
      <c r="I18" s="97"/>
      <c r="J18" s="99"/>
      <c r="K18" s="97"/>
      <c r="L18" s="97"/>
      <c r="M18" s="99"/>
      <c r="N18" s="97"/>
      <c r="O18" s="97"/>
      <c r="P18" s="99"/>
      <c r="Q18" s="97"/>
      <c r="R18" s="97"/>
      <c r="S18" s="99"/>
      <c r="T18" s="97"/>
      <c r="U18" s="97"/>
      <c r="V18" s="99"/>
      <c r="W18" s="97"/>
      <c r="X18" s="97"/>
      <c r="Y18" s="99"/>
      <c r="Z18" s="97"/>
      <c r="AA18" s="97"/>
      <c r="AB18" s="99"/>
      <c r="AC18" s="97"/>
      <c r="AD18" s="97"/>
      <c r="AE18" s="99"/>
      <c r="AF18" s="97"/>
      <c r="AG18" s="97"/>
      <c r="AH18" s="99"/>
      <c r="AI18" s="97"/>
      <c r="AJ18" s="97"/>
      <c r="AK18" s="97"/>
      <c r="AL18" s="97"/>
    </row>
    <row r="19" spans="1:38" ht="15">
      <c r="A19" s="309"/>
      <c r="B19" s="81" t="s">
        <v>351</v>
      </c>
      <c r="C19" s="78" t="s">
        <v>360</v>
      </c>
      <c r="D19" s="317"/>
      <c r="E19" s="80"/>
      <c r="F19" s="100">
        <v>0.24</v>
      </c>
      <c r="G19" s="79"/>
      <c r="H19" s="97"/>
      <c r="I19" s="97"/>
      <c r="J19" s="99"/>
      <c r="K19" s="97"/>
      <c r="L19" s="97"/>
      <c r="M19" s="99"/>
      <c r="N19" s="97"/>
      <c r="O19" s="97"/>
      <c r="P19" s="99"/>
      <c r="Q19" s="97"/>
      <c r="R19" s="97"/>
      <c r="S19" s="99"/>
      <c r="T19" s="97"/>
      <c r="U19" s="97"/>
      <c r="V19" s="99"/>
      <c r="W19" s="97"/>
      <c r="X19" s="97"/>
      <c r="Y19" s="99"/>
      <c r="Z19" s="97"/>
      <c r="AA19" s="97"/>
      <c r="AB19" s="99"/>
      <c r="AC19" s="97"/>
      <c r="AD19" s="97"/>
      <c r="AE19" s="99"/>
      <c r="AF19" s="97"/>
      <c r="AG19" s="97"/>
      <c r="AH19" s="99"/>
      <c r="AI19" s="97"/>
      <c r="AJ19" s="97"/>
      <c r="AK19" s="97"/>
      <c r="AL19" s="97"/>
    </row>
    <row r="20" spans="1:38" ht="15">
      <c r="A20" s="309"/>
      <c r="B20" s="81" t="s">
        <v>352</v>
      </c>
      <c r="C20" s="78" t="s">
        <v>361</v>
      </c>
      <c r="D20" s="317"/>
      <c r="E20" s="80"/>
      <c r="F20" s="100">
        <v>8.33</v>
      </c>
      <c r="G20" s="79"/>
      <c r="H20" s="97"/>
      <c r="I20" s="97"/>
      <c r="J20" s="99"/>
      <c r="K20" s="97"/>
      <c r="L20" s="97"/>
      <c r="M20" s="99"/>
      <c r="N20" s="97"/>
      <c r="O20" s="97"/>
      <c r="P20" s="99"/>
      <c r="Q20" s="97"/>
      <c r="R20" s="97"/>
      <c r="S20" s="99"/>
      <c r="T20" s="97"/>
      <c r="U20" s="97"/>
      <c r="V20" s="99"/>
      <c r="W20" s="97"/>
      <c r="X20" s="97"/>
      <c r="Y20" s="99"/>
      <c r="Z20" s="97"/>
      <c r="AA20" s="97"/>
      <c r="AB20" s="99"/>
      <c r="AC20" s="97"/>
      <c r="AD20" s="97"/>
      <c r="AE20" s="99"/>
      <c r="AF20" s="97"/>
      <c r="AG20" s="97"/>
      <c r="AH20" s="99"/>
      <c r="AI20" s="97"/>
      <c r="AJ20" s="97"/>
      <c r="AK20" s="97"/>
      <c r="AL20" s="97"/>
    </row>
    <row r="21" spans="1:38" ht="15">
      <c r="A21" s="309"/>
      <c r="B21" s="81" t="s">
        <v>353</v>
      </c>
      <c r="C21" s="78" t="s">
        <v>362</v>
      </c>
      <c r="D21" s="317"/>
      <c r="E21" s="80"/>
      <c r="F21" s="100">
        <v>1.02</v>
      </c>
      <c r="G21" s="79"/>
      <c r="H21" s="97"/>
      <c r="I21" s="97"/>
      <c r="J21" s="99"/>
      <c r="K21" s="97"/>
      <c r="L21" s="97"/>
      <c r="M21" s="99"/>
      <c r="N21" s="97"/>
      <c r="O21" s="97"/>
      <c r="P21" s="99"/>
      <c r="Q21" s="97"/>
      <c r="R21" s="97"/>
      <c r="S21" s="99"/>
      <c r="T21" s="97"/>
      <c r="U21" s="97"/>
      <c r="V21" s="99"/>
      <c r="W21" s="97"/>
      <c r="X21" s="97"/>
      <c r="Y21" s="99"/>
      <c r="Z21" s="97"/>
      <c r="AA21" s="97"/>
      <c r="AB21" s="99"/>
      <c r="AC21" s="97"/>
      <c r="AD21" s="97"/>
      <c r="AE21" s="99"/>
      <c r="AF21" s="97"/>
      <c r="AG21" s="97"/>
      <c r="AH21" s="99"/>
      <c r="AI21" s="97"/>
      <c r="AJ21" s="97"/>
      <c r="AK21" s="97"/>
      <c r="AL21" s="97"/>
    </row>
    <row r="22" spans="1:38" ht="15">
      <c r="A22" s="309"/>
      <c r="B22" s="81" t="s">
        <v>354</v>
      </c>
      <c r="C22" s="78" t="s">
        <v>363</v>
      </c>
      <c r="D22" s="317"/>
      <c r="E22" s="80"/>
      <c r="F22" s="100" t="s">
        <v>377</v>
      </c>
      <c r="G22" s="79"/>
      <c r="H22" s="97"/>
      <c r="I22" s="97"/>
      <c r="J22" s="99"/>
      <c r="K22" s="97"/>
      <c r="L22" s="97"/>
      <c r="M22" s="99"/>
      <c r="N22" s="97"/>
      <c r="O22" s="97"/>
      <c r="P22" s="99"/>
      <c r="Q22" s="97"/>
      <c r="R22" s="97"/>
      <c r="S22" s="99"/>
      <c r="T22" s="97"/>
      <c r="U22" s="97"/>
      <c r="V22" s="99"/>
      <c r="W22" s="97"/>
      <c r="X22" s="97"/>
      <c r="Y22" s="99"/>
      <c r="Z22" s="97"/>
      <c r="AA22" s="97"/>
      <c r="AB22" s="99"/>
      <c r="AC22" s="97"/>
      <c r="AD22" s="97"/>
      <c r="AE22" s="99"/>
      <c r="AF22" s="97"/>
      <c r="AG22" s="97"/>
      <c r="AH22" s="99"/>
      <c r="AI22" s="97"/>
      <c r="AJ22" s="97"/>
      <c r="AK22" s="97"/>
      <c r="AL22" s="97"/>
    </row>
    <row r="23" spans="1:38" ht="15">
      <c r="A23" s="202"/>
      <c r="B23" s="81" t="s">
        <v>355</v>
      </c>
      <c r="C23" s="78" t="s">
        <v>364</v>
      </c>
      <c r="D23" s="203"/>
      <c r="E23" s="80"/>
      <c r="F23" s="100">
        <v>0.02</v>
      </c>
      <c r="G23" s="79"/>
      <c r="H23" s="97"/>
      <c r="I23" s="97"/>
      <c r="J23" s="99"/>
      <c r="K23" s="97"/>
      <c r="L23" s="97"/>
      <c r="M23" s="99"/>
      <c r="N23" s="97"/>
      <c r="O23" s="97"/>
      <c r="P23" s="99"/>
      <c r="Q23" s="97"/>
      <c r="R23" s="97"/>
      <c r="S23" s="99"/>
      <c r="T23" s="97"/>
      <c r="U23" s="97"/>
      <c r="V23" s="99"/>
      <c r="W23" s="97"/>
      <c r="X23" s="97"/>
      <c r="Y23" s="99"/>
      <c r="Z23" s="97"/>
      <c r="AA23" s="97"/>
      <c r="AB23" s="99"/>
      <c r="AC23" s="97"/>
      <c r="AD23" s="97"/>
      <c r="AE23" s="99"/>
      <c r="AF23" s="97"/>
      <c r="AG23" s="97"/>
      <c r="AH23" s="99"/>
      <c r="AI23" s="97"/>
      <c r="AJ23" s="97"/>
      <c r="AK23" s="97"/>
      <c r="AL23" s="97"/>
    </row>
    <row r="24" spans="1:38" ht="15">
      <c r="A24" s="202"/>
      <c r="B24" s="81" t="s">
        <v>356</v>
      </c>
      <c r="C24" s="78" t="s">
        <v>366</v>
      </c>
      <c r="D24" s="203"/>
      <c r="E24" s="80"/>
      <c r="F24" s="100">
        <v>0</v>
      </c>
      <c r="G24" s="79"/>
      <c r="H24" s="97"/>
      <c r="I24" s="97"/>
      <c r="J24" s="99"/>
      <c r="K24" s="97"/>
      <c r="L24" s="97"/>
      <c r="M24" s="99"/>
      <c r="N24" s="97"/>
      <c r="O24" s="97"/>
      <c r="P24" s="99"/>
      <c r="Q24" s="97"/>
      <c r="R24" s="97"/>
      <c r="S24" s="99"/>
      <c r="T24" s="97"/>
      <c r="U24" s="97"/>
      <c r="V24" s="99"/>
      <c r="W24" s="97"/>
      <c r="X24" s="97"/>
      <c r="Y24" s="99"/>
      <c r="Z24" s="97"/>
      <c r="AA24" s="97"/>
      <c r="AB24" s="99"/>
      <c r="AC24" s="97"/>
      <c r="AD24" s="97"/>
      <c r="AE24" s="99"/>
      <c r="AF24" s="97"/>
      <c r="AG24" s="97"/>
      <c r="AH24" s="99"/>
      <c r="AI24" s="97"/>
      <c r="AJ24" s="97"/>
      <c r="AK24" s="97"/>
      <c r="AL24" s="97"/>
    </row>
    <row r="25" spans="1:38" ht="15">
      <c r="A25" s="202"/>
      <c r="B25" s="81"/>
      <c r="C25" s="78"/>
      <c r="D25" s="203"/>
      <c r="E25" s="321" t="s">
        <v>460</v>
      </c>
      <c r="F25" s="322"/>
      <c r="G25" s="79"/>
      <c r="H25" s="97"/>
      <c r="I25" s="97"/>
      <c r="J25" s="99"/>
      <c r="K25" s="97"/>
      <c r="L25" s="97"/>
      <c r="M25" s="99"/>
      <c r="N25" s="97"/>
      <c r="O25" s="97"/>
      <c r="P25" s="99"/>
      <c r="Q25" s="97"/>
      <c r="R25" s="97"/>
      <c r="S25" s="99"/>
      <c r="T25" s="97"/>
      <c r="U25" s="97"/>
      <c r="V25" s="99"/>
      <c r="W25" s="97"/>
      <c r="X25" s="97"/>
      <c r="Y25" s="99"/>
      <c r="Z25" s="97"/>
      <c r="AA25" s="97"/>
      <c r="AB25" s="99"/>
      <c r="AC25" s="97"/>
      <c r="AD25" s="97"/>
      <c r="AE25" s="99"/>
      <c r="AF25" s="97"/>
      <c r="AG25" s="97"/>
      <c r="AH25" s="99"/>
      <c r="AI25" s="97"/>
      <c r="AJ25" s="97"/>
      <c r="AK25" s="97"/>
      <c r="AL25" s="97"/>
    </row>
    <row r="26" spans="1:38" s="76" customFormat="1" ht="15">
      <c r="A26" s="318">
        <v>1</v>
      </c>
      <c r="B26" s="77" t="s">
        <v>346</v>
      </c>
      <c r="C26" s="78" t="s">
        <v>365</v>
      </c>
      <c r="D26" s="317" t="s">
        <v>257</v>
      </c>
      <c r="E26" s="80"/>
      <c r="F26" s="100">
        <v>45</v>
      </c>
      <c r="G26" s="80"/>
      <c r="H26" s="97"/>
      <c r="I26" s="97"/>
      <c r="J26" s="99"/>
      <c r="K26" s="97"/>
      <c r="L26" s="97"/>
      <c r="M26" s="99"/>
      <c r="N26" s="97"/>
      <c r="O26" s="97"/>
      <c r="P26" s="99"/>
      <c r="Q26" s="97"/>
      <c r="R26" s="97"/>
      <c r="S26" s="99"/>
      <c r="T26" s="97"/>
      <c r="U26" s="97"/>
      <c r="V26" s="99"/>
      <c r="W26" s="97"/>
      <c r="X26" s="97"/>
      <c r="Y26" s="99"/>
      <c r="Z26" s="97"/>
      <c r="AA26" s="97"/>
      <c r="AB26" s="99"/>
      <c r="AC26" s="97"/>
      <c r="AD26" s="97"/>
      <c r="AE26" s="99"/>
      <c r="AF26" s="97"/>
      <c r="AG26" s="97"/>
      <c r="AH26" s="99"/>
      <c r="AI26" s="97"/>
      <c r="AJ26" s="97"/>
      <c r="AK26" s="97"/>
      <c r="AL26" s="97"/>
    </row>
    <row r="27" spans="1:38" ht="15">
      <c r="A27" s="319"/>
      <c r="B27" s="77" t="s">
        <v>347</v>
      </c>
      <c r="C27" s="78" t="s">
        <v>357</v>
      </c>
      <c r="D27" s="317"/>
      <c r="E27" s="80"/>
      <c r="F27" s="100">
        <v>21.3</v>
      </c>
      <c r="G27" s="80"/>
      <c r="H27" s="97"/>
      <c r="I27" s="97"/>
      <c r="J27" s="99"/>
      <c r="K27" s="97"/>
      <c r="L27" s="97"/>
      <c r="M27" s="99"/>
      <c r="N27" s="97"/>
      <c r="O27" s="97"/>
      <c r="P27" s="99"/>
      <c r="Q27" s="97"/>
      <c r="R27" s="97"/>
      <c r="S27" s="99"/>
      <c r="T27" s="97"/>
      <c r="U27" s="97"/>
      <c r="V27" s="99"/>
      <c r="W27" s="97"/>
      <c r="X27" s="97"/>
      <c r="Y27" s="99"/>
      <c r="Z27" s="97"/>
      <c r="AA27" s="97"/>
      <c r="AB27" s="99"/>
      <c r="AC27" s="97"/>
      <c r="AD27" s="97"/>
      <c r="AE27" s="99"/>
      <c r="AF27" s="97"/>
      <c r="AG27" s="97"/>
      <c r="AH27" s="99"/>
      <c r="AI27" s="97"/>
      <c r="AJ27" s="97"/>
      <c r="AK27" s="97"/>
      <c r="AL27" s="97"/>
    </row>
    <row r="28" spans="1:38" ht="15">
      <c r="A28" s="319"/>
      <c r="B28" s="81" t="s">
        <v>348</v>
      </c>
      <c r="C28" s="78" t="s">
        <v>358</v>
      </c>
      <c r="D28" s="317"/>
      <c r="E28" s="80"/>
      <c r="F28" s="100" t="s">
        <v>377</v>
      </c>
      <c r="G28" s="79"/>
      <c r="H28" s="97"/>
      <c r="I28" s="97"/>
      <c r="J28" s="99"/>
      <c r="K28" s="97"/>
      <c r="L28" s="97"/>
      <c r="M28" s="99"/>
      <c r="N28" s="97"/>
      <c r="O28" s="97"/>
      <c r="P28" s="99"/>
      <c r="Q28" s="97"/>
      <c r="R28" s="97"/>
      <c r="S28" s="99"/>
      <c r="T28" s="97"/>
      <c r="U28" s="97"/>
      <c r="V28" s="99"/>
      <c r="W28" s="97"/>
      <c r="X28" s="97"/>
      <c r="Y28" s="99"/>
      <c r="Z28" s="97"/>
      <c r="AA28" s="97"/>
      <c r="AB28" s="99"/>
      <c r="AC28" s="97"/>
      <c r="AD28" s="97"/>
      <c r="AE28" s="99"/>
      <c r="AF28" s="97"/>
      <c r="AG28" s="97"/>
      <c r="AH28" s="99"/>
      <c r="AI28" s="97"/>
      <c r="AJ28" s="97"/>
      <c r="AK28" s="97"/>
      <c r="AL28" s="97"/>
    </row>
    <row r="29" spans="1:38" ht="15">
      <c r="A29" s="319"/>
      <c r="B29" s="81" t="s">
        <v>349</v>
      </c>
      <c r="C29" s="78" t="s">
        <v>257</v>
      </c>
      <c r="D29" s="317"/>
      <c r="E29" s="80"/>
      <c r="F29" s="100" t="s">
        <v>377</v>
      </c>
      <c r="G29" s="79"/>
      <c r="H29" s="97"/>
      <c r="I29" s="97"/>
      <c r="J29" s="99"/>
      <c r="K29" s="97"/>
      <c r="L29" s="97"/>
      <c r="M29" s="99"/>
      <c r="N29" s="97"/>
      <c r="O29" s="97"/>
      <c r="P29" s="99"/>
      <c r="Q29" s="97"/>
      <c r="R29" s="97"/>
      <c r="S29" s="99"/>
      <c r="T29" s="97"/>
      <c r="U29" s="97"/>
      <c r="V29" s="99"/>
      <c r="W29" s="97"/>
      <c r="X29" s="97"/>
      <c r="Y29" s="99"/>
      <c r="Z29" s="97"/>
      <c r="AA29" s="97"/>
      <c r="AB29" s="99"/>
      <c r="AC29" s="97"/>
      <c r="AD29" s="97"/>
      <c r="AE29" s="99"/>
      <c r="AF29" s="97"/>
      <c r="AG29" s="97"/>
      <c r="AH29" s="99"/>
      <c r="AI29" s="97"/>
      <c r="AJ29" s="97"/>
      <c r="AK29" s="97"/>
      <c r="AL29" s="97"/>
    </row>
    <row r="30" spans="1:38" ht="15">
      <c r="A30" s="319"/>
      <c r="B30" s="81" t="s">
        <v>350</v>
      </c>
      <c r="C30" s="78" t="s">
        <v>359</v>
      </c>
      <c r="D30" s="317"/>
      <c r="E30" s="80"/>
      <c r="F30" s="100">
        <v>3.32</v>
      </c>
      <c r="G30" s="79"/>
      <c r="H30" s="97"/>
      <c r="I30" s="97"/>
      <c r="J30" s="99"/>
      <c r="K30" s="97"/>
      <c r="L30" s="97"/>
      <c r="M30" s="99"/>
      <c r="N30" s="97"/>
      <c r="O30" s="97"/>
      <c r="P30" s="99"/>
      <c r="Q30" s="97"/>
      <c r="R30" s="97"/>
      <c r="S30" s="99"/>
      <c r="T30" s="97"/>
      <c r="U30" s="97"/>
      <c r="V30" s="99"/>
      <c r="W30" s="97"/>
      <c r="X30" s="97"/>
      <c r="Y30" s="99"/>
      <c r="Z30" s="97"/>
      <c r="AA30" s="97"/>
      <c r="AB30" s="99"/>
      <c r="AC30" s="97"/>
      <c r="AD30" s="97"/>
      <c r="AE30" s="99"/>
      <c r="AF30" s="97"/>
      <c r="AG30" s="97"/>
      <c r="AH30" s="99"/>
      <c r="AI30" s="97"/>
      <c r="AJ30" s="97"/>
      <c r="AK30" s="97"/>
      <c r="AL30" s="97"/>
    </row>
    <row r="31" spans="1:38" ht="15">
      <c r="A31" s="319"/>
      <c r="B31" s="81" t="s">
        <v>351</v>
      </c>
      <c r="C31" s="78" t="s">
        <v>360</v>
      </c>
      <c r="D31" s="317"/>
      <c r="E31" s="80"/>
      <c r="F31" s="100">
        <v>0.22</v>
      </c>
      <c r="G31" s="79"/>
      <c r="H31" s="97"/>
      <c r="I31" s="97"/>
      <c r="J31" s="99"/>
      <c r="K31" s="97"/>
      <c r="L31" s="97"/>
      <c r="M31" s="99"/>
      <c r="N31" s="97"/>
      <c r="O31" s="97"/>
      <c r="P31" s="99"/>
      <c r="Q31" s="97"/>
      <c r="R31" s="97"/>
      <c r="S31" s="99"/>
      <c r="T31" s="97"/>
      <c r="U31" s="97"/>
      <c r="V31" s="99"/>
      <c r="W31" s="97"/>
      <c r="X31" s="97"/>
      <c r="Y31" s="99"/>
      <c r="Z31" s="97"/>
      <c r="AA31" s="97"/>
      <c r="AB31" s="99"/>
      <c r="AC31" s="97"/>
      <c r="AD31" s="97"/>
      <c r="AE31" s="99"/>
      <c r="AF31" s="97"/>
      <c r="AG31" s="97"/>
      <c r="AH31" s="99"/>
      <c r="AI31" s="97"/>
      <c r="AJ31" s="97"/>
      <c r="AK31" s="97"/>
      <c r="AL31" s="97"/>
    </row>
    <row r="32" spans="1:38" ht="15">
      <c r="A32" s="319"/>
      <c r="B32" s="81" t="s">
        <v>352</v>
      </c>
      <c r="C32" s="78" t="s">
        <v>361</v>
      </c>
      <c r="D32" s="317"/>
      <c r="E32" s="80"/>
      <c r="F32" s="100">
        <v>9.44</v>
      </c>
      <c r="G32" s="79"/>
      <c r="H32" s="97"/>
      <c r="I32" s="97"/>
      <c r="J32" s="99"/>
      <c r="K32" s="97"/>
      <c r="L32" s="97"/>
      <c r="M32" s="99"/>
      <c r="N32" s="97"/>
      <c r="O32" s="97"/>
      <c r="P32" s="99"/>
      <c r="Q32" s="97"/>
      <c r="R32" s="97"/>
      <c r="S32" s="99"/>
      <c r="T32" s="97"/>
      <c r="U32" s="97"/>
      <c r="V32" s="99"/>
      <c r="W32" s="97"/>
      <c r="X32" s="97"/>
      <c r="Y32" s="99"/>
      <c r="Z32" s="97"/>
      <c r="AA32" s="97"/>
      <c r="AB32" s="99"/>
      <c r="AC32" s="97"/>
      <c r="AD32" s="97"/>
      <c r="AE32" s="99"/>
      <c r="AF32" s="97"/>
      <c r="AG32" s="97"/>
      <c r="AH32" s="99"/>
      <c r="AI32" s="97"/>
      <c r="AJ32" s="97"/>
      <c r="AK32" s="97"/>
      <c r="AL32" s="97"/>
    </row>
    <row r="33" spans="1:38" ht="15">
      <c r="A33" s="319"/>
      <c r="B33" s="81" t="s">
        <v>353</v>
      </c>
      <c r="C33" s="78" t="s">
        <v>362</v>
      </c>
      <c r="D33" s="317"/>
      <c r="E33" s="80"/>
      <c r="F33" s="100">
        <v>1.12</v>
      </c>
      <c r="G33" s="79"/>
      <c r="H33" s="97"/>
      <c r="I33" s="97"/>
      <c r="J33" s="99"/>
      <c r="K33" s="97"/>
      <c r="L33" s="97"/>
      <c r="M33" s="99"/>
      <c r="N33" s="97"/>
      <c r="O33" s="97"/>
      <c r="P33" s="99"/>
      <c r="Q33" s="97"/>
      <c r="R33" s="97"/>
      <c r="S33" s="99"/>
      <c r="T33" s="97"/>
      <c r="U33" s="97"/>
      <c r="V33" s="99"/>
      <c r="W33" s="97"/>
      <c r="X33" s="97"/>
      <c r="Y33" s="99"/>
      <c r="Z33" s="97"/>
      <c r="AA33" s="97"/>
      <c r="AB33" s="99"/>
      <c r="AC33" s="97"/>
      <c r="AD33" s="97"/>
      <c r="AE33" s="99"/>
      <c r="AF33" s="97"/>
      <c r="AG33" s="97"/>
      <c r="AH33" s="99"/>
      <c r="AI33" s="97"/>
      <c r="AJ33" s="97"/>
      <c r="AK33" s="97"/>
      <c r="AL33" s="97"/>
    </row>
    <row r="34" spans="1:38" ht="15">
      <c r="A34" s="319"/>
      <c r="B34" s="81" t="s">
        <v>354</v>
      </c>
      <c r="C34" s="78" t="s">
        <v>363</v>
      </c>
      <c r="D34" s="317"/>
      <c r="E34" s="80"/>
      <c r="F34" s="100" t="s">
        <v>377</v>
      </c>
      <c r="G34" s="79"/>
      <c r="H34" s="97"/>
      <c r="I34" s="97"/>
      <c r="J34" s="99"/>
      <c r="K34" s="97"/>
      <c r="L34" s="97"/>
      <c r="M34" s="99"/>
      <c r="N34" s="97"/>
      <c r="O34" s="97"/>
      <c r="P34" s="99"/>
      <c r="Q34" s="97"/>
      <c r="R34" s="97"/>
      <c r="S34" s="99"/>
      <c r="T34" s="97"/>
      <c r="U34" s="97"/>
      <c r="V34" s="99"/>
      <c r="W34" s="97"/>
      <c r="X34" s="97"/>
      <c r="Y34" s="99"/>
      <c r="Z34" s="97"/>
      <c r="AA34" s="97"/>
      <c r="AB34" s="99"/>
      <c r="AC34" s="97"/>
      <c r="AD34" s="97"/>
      <c r="AE34" s="99"/>
      <c r="AF34" s="97"/>
      <c r="AG34" s="97"/>
      <c r="AH34" s="99"/>
      <c r="AI34" s="97"/>
      <c r="AJ34" s="97"/>
      <c r="AK34" s="97"/>
      <c r="AL34" s="97"/>
    </row>
    <row r="35" spans="1:38" ht="15.75" thickBot="1">
      <c r="A35" s="320"/>
      <c r="B35" s="81" t="s">
        <v>355</v>
      </c>
      <c r="C35" s="78" t="s">
        <v>364</v>
      </c>
      <c r="D35" s="203"/>
      <c r="E35" s="80"/>
      <c r="F35" s="100">
        <v>0.04</v>
      </c>
      <c r="G35" s="79"/>
      <c r="H35" s="97"/>
      <c r="I35" s="97"/>
      <c r="J35" s="99"/>
      <c r="K35" s="97"/>
      <c r="L35" s="97"/>
      <c r="M35" s="99"/>
      <c r="N35" s="97"/>
      <c r="O35" s="97"/>
      <c r="P35" s="99"/>
      <c r="Q35" s="97"/>
      <c r="R35" s="97"/>
      <c r="S35" s="99"/>
      <c r="T35" s="97"/>
      <c r="U35" s="97"/>
      <c r="V35" s="99"/>
      <c r="W35" s="97"/>
      <c r="X35" s="97"/>
      <c r="Y35" s="99"/>
      <c r="Z35" s="97"/>
      <c r="AA35" s="97"/>
      <c r="AB35" s="99"/>
      <c r="AC35" s="97"/>
      <c r="AD35" s="97"/>
      <c r="AE35" s="99"/>
      <c r="AF35" s="97"/>
      <c r="AG35" s="97"/>
      <c r="AH35" s="99"/>
      <c r="AI35" s="97"/>
      <c r="AJ35" s="97"/>
      <c r="AK35" s="97"/>
      <c r="AL35" s="97"/>
    </row>
    <row r="36" spans="2:32" ht="15">
      <c r="B36" s="81" t="s">
        <v>356</v>
      </c>
      <c r="C36" s="78" t="s">
        <v>366</v>
      </c>
      <c r="D36" s="203"/>
      <c r="E36" s="80"/>
      <c r="F36" s="100">
        <v>0</v>
      </c>
      <c r="G36" s="79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</row>
    <row r="40" spans="1:7" ht="15">
      <c r="A40" s="175"/>
      <c r="B40" s="175"/>
      <c r="C40" s="175"/>
      <c r="D40" s="175"/>
      <c r="E40" s="175"/>
      <c r="F40" s="175"/>
      <c r="G40" s="175"/>
    </row>
    <row r="41" spans="1:7" ht="15">
      <c r="A41" s="175"/>
      <c r="B41" s="175"/>
      <c r="C41" s="175"/>
      <c r="D41" s="175" t="s">
        <v>461</v>
      </c>
      <c r="E41" s="175"/>
      <c r="F41" s="175"/>
      <c r="G41" s="175"/>
    </row>
    <row r="42" spans="1:7" ht="15">
      <c r="A42" s="175" t="s">
        <v>146</v>
      </c>
      <c r="B42" s="175" t="s">
        <v>147</v>
      </c>
      <c r="C42" s="175" t="s">
        <v>148</v>
      </c>
      <c r="D42" s="175" t="s">
        <v>149</v>
      </c>
      <c r="E42" s="175" t="s">
        <v>150</v>
      </c>
      <c r="F42" s="175" t="s">
        <v>151</v>
      </c>
      <c r="G42" s="175" t="s">
        <v>140</v>
      </c>
    </row>
    <row r="43" spans="1:7" ht="15">
      <c r="A43" s="175">
        <v>2</v>
      </c>
      <c r="B43" s="175" t="s">
        <v>346</v>
      </c>
      <c r="C43" s="236" t="s">
        <v>365</v>
      </c>
      <c r="D43" s="236" t="s">
        <v>257</v>
      </c>
      <c r="E43" s="236"/>
      <c r="F43" s="236">
        <v>72.4</v>
      </c>
      <c r="G43" s="175"/>
    </row>
    <row r="44" spans="1:7" ht="15">
      <c r="A44" s="175"/>
      <c r="B44" s="175" t="s">
        <v>347</v>
      </c>
      <c r="C44" s="236" t="s">
        <v>357</v>
      </c>
      <c r="D44" s="236"/>
      <c r="E44" s="236"/>
      <c r="F44" s="236">
        <v>27.2</v>
      </c>
      <c r="G44" s="175"/>
    </row>
    <row r="45" spans="1:7" ht="15">
      <c r="A45" s="175"/>
      <c r="B45" s="175" t="s">
        <v>348</v>
      </c>
      <c r="C45" s="236" t="s">
        <v>358</v>
      </c>
      <c r="D45" s="236"/>
      <c r="E45" s="236"/>
      <c r="F45" s="236">
        <v>25</v>
      </c>
      <c r="G45" s="175"/>
    </row>
    <row r="46" spans="1:7" ht="15">
      <c r="A46" s="175"/>
      <c r="B46" s="175" t="s">
        <v>349</v>
      </c>
      <c r="C46" s="236" t="s">
        <v>257</v>
      </c>
      <c r="D46" s="236"/>
      <c r="E46" s="236"/>
      <c r="F46" s="236" t="s">
        <v>462</v>
      </c>
      <c r="G46" s="175"/>
    </row>
    <row r="47" spans="1:7" ht="15">
      <c r="A47" s="175"/>
      <c r="B47" s="175" t="s">
        <v>350</v>
      </c>
      <c r="C47" s="236" t="s">
        <v>359</v>
      </c>
      <c r="D47" s="236"/>
      <c r="E47" s="236"/>
      <c r="F47" s="236">
        <v>6.04</v>
      </c>
      <c r="G47" s="175"/>
    </row>
    <row r="48" spans="1:7" ht="15">
      <c r="A48" s="175"/>
      <c r="B48" s="175" t="s">
        <v>351</v>
      </c>
      <c r="C48" s="236" t="s">
        <v>360</v>
      </c>
      <c r="D48" s="236"/>
      <c r="E48" s="236"/>
      <c r="F48" s="236">
        <v>0.19</v>
      </c>
      <c r="G48" s="175"/>
    </row>
    <row r="49" spans="1:7" ht="15">
      <c r="A49" s="175"/>
      <c r="B49" s="175" t="s">
        <v>352</v>
      </c>
      <c r="C49" s="236" t="s">
        <v>361</v>
      </c>
      <c r="D49" s="236"/>
      <c r="E49" s="236"/>
      <c r="F49" s="236">
        <v>9.14</v>
      </c>
      <c r="G49" s="175"/>
    </row>
    <row r="50" spans="1:7" ht="15">
      <c r="A50" s="175"/>
      <c r="B50" s="175" t="s">
        <v>353</v>
      </c>
      <c r="C50" s="236" t="s">
        <v>362</v>
      </c>
      <c r="D50" s="236"/>
      <c r="E50" s="236"/>
      <c r="F50" s="236">
        <v>2.07</v>
      </c>
      <c r="G50" s="175"/>
    </row>
    <row r="51" spans="1:7" ht="15">
      <c r="A51" s="175"/>
      <c r="B51" s="175" t="s">
        <v>354</v>
      </c>
      <c r="C51" s="236" t="s">
        <v>363</v>
      </c>
      <c r="D51" s="236"/>
      <c r="E51" s="236"/>
      <c r="F51" s="236" t="s">
        <v>462</v>
      </c>
      <c r="G51" s="175"/>
    </row>
    <row r="52" spans="1:7" ht="15">
      <c r="A52" s="175"/>
      <c r="B52" s="175" t="s">
        <v>355</v>
      </c>
      <c r="C52" s="236" t="s">
        <v>364</v>
      </c>
      <c r="D52" s="236"/>
      <c r="E52" s="236"/>
      <c r="F52" s="236">
        <v>0.01</v>
      </c>
      <c r="G52" s="175"/>
    </row>
    <row r="53" spans="1:7" ht="15">
      <c r="A53" s="175"/>
      <c r="B53" s="175" t="s">
        <v>356</v>
      </c>
      <c r="C53" s="236" t="s">
        <v>366</v>
      </c>
      <c r="D53" s="236"/>
      <c r="E53" s="236"/>
      <c r="F53" s="236">
        <v>0</v>
      </c>
      <c r="G53" s="175"/>
    </row>
    <row r="54" spans="1:7" ht="15">
      <c r="A54" s="175"/>
      <c r="B54" s="175"/>
      <c r="C54" s="236"/>
      <c r="D54" s="236"/>
      <c r="E54" s="236"/>
      <c r="F54" s="236"/>
      <c r="G54" s="175"/>
    </row>
    <row r="55" spans="1:7" ht="15">
      <c r="A55" s="175"/>
      <c r="B55" s="175"/>
      <c r="C55" s="236"/>
      <c r="D55" s="236"/>
      <c r="E55" s="236" t="s">
        <v>463</v>
      </c>
      <c r="F55" s="236"/>
      <c r="G55" s="175"/>
    </row>
    <row r="56" spans="1:7" ht="15">
      <c r="A56" s="175">
        <v>1</v>
      </c>
      <c r="B56" s="175" t="s">
        <v>346</v>
      </c>
      <c r="C56" s="236" t="s">
        <v>365</v>
      </c>
      <c r="D56" s="236" t="s">
        <v>257</v>
      </c>
      <c r="E56" s="236"/>
      <c r="F56" s="236">
        <v>49.7</v>
      </c>
      <c r="G56" s="175"/>
    </row>
    <row r="57" spans="1:7" ht="15">
      <c r="A57" s="175"/>
      <c r="B57" s="175" t="s">
        <v>347</v>
      </c>
      <c r="C57" s="236" t="s">
        <v>357</v>
      </c>
      <c r="D57" s="236"/>
      <c r="E57" s="236"/>
      <c r="F57" s="236">
        <v>23.5</v>
      </c>
      <c r="G57" s="175"/>
    </row>
    <row r="58" spans="1:7" ht="15">
      <c r="A58" s="175"/>
      <c r="B58" s="175" t="s">
        <v>348</v>
      </c>
      <c r="C58" s="236" t="s">
        <v>358</v>
      </c>
      <c r="D58" s="236"/>
      <c r="E58" s="236"/>
      <c r="F58" s="236" t="s">
        <v>462</v>
      </c>
      <c r="G58" s="175"/>
    </row>
    <row r="59" spans="1:7" ht="15">
      <c r="A59" s="175"/>
      <c r="B59" s="175" t="s">
        <v>349</v>
      </c>
      <c r="C59" s="236" t="s">
        <v>257</v>
      </c>
      <c r="D59" s="236"/>
      <c r="E59" s="236"/>
      <c r="F59" s="236" t="s">
        <v>462</v>
      </c>
      <c r="G59" s="175"/>
    </row>
    <row r="60" spans="1:7" ht="15">
      <c r="A60" s="175"/>
      <c r="B60" s="175" t="s">
        <v>350</v>
      </c>
      <c r="C60" s="236" t="s">
        <v>359</v>
      </c>
      <c r="D60" s="236"/>
      <c r="E60" s="236"/>
      <c r="F60" s="236">
        <v>1.79</v>
      </c>
      <c r="G60" s="175"/>
    </row>
    <row r="61" spans="1:7" ht="15">
      <c r="A61" s="175"/>
      <c r="B61" s="175" t="s">
        <v>351</v>
      </c>
      <c r="C61" s="236" t="s">
        <v>360</v>
      </c>
      <c r="D61" s="236"/>
      <c r="E61" s="236"/>
      <c r="F61" s="236">
        <v>0.32</v>
      </c>
      <c r="G61" s="175"/>
    </row>
    <row r="62" spans="1:7" ht="15">
      <c r="A62" s="175"/>
      <c r="B62" s="175" t="s">
        <v>352</v>
      </c>
      <c r="C62" s="236" t="s">
        <v>361</v>
      </c>
      <c r="D62" s="236"/>
      <c r="E62" s="236"/>
      <c r="F62" s="236">
        <v>9.01</v>
      </c>
      <c r="G62" s="175"/>
    </row>
    <row r="63" spans="1:7" ht="15">
      <c r="A63" s="175"/>
      <c r="B63" s="175" t="s">
        <v>353</v>
      </c>
      <c r="C63" s="236" t="s">
        <v>362</v>
      </c>
      <c r="D63" s="236"/>
      <c r="E63" s="236"/>
      <c r="F63" s="236">
        <v>2.52</v>
      </c>
      <c r="G63" s="175"/>
    </row>
    <row r="64" spans="1:7" ht="15">
      <c r="A64" s="175"/>
      <c r="B64" s="175" t="s">
        <v>354</v>
      </c>
      <c r="C64" s="236" t="s">
        <v>363</v>
      </c>
      <c r="D64" s="236"/>
      <c r="E64" s="236"/>
      <c r="F64" s="236" t="s">
        <v>462</v>
      </c>
      <c r="G64" s="175"/>
    </row>
    <row r="65" spans="1:7" ht="15">
      <c r="A65" s="175"/>
      <c r="B65" s="175" t="s">
        <v>355</v>
      </c>
      <c r="C65" s="236" t="s">
        <v>364</v>
      </c>
      <c r="D65" s="236"/>
      <c r="E65" s="236"/>
      <c r="F65" s="236">
        <v>0.03</v>
      </c>
      <c r="G65" s="175"/>
    </row>
    <row r="66" spans="1:7" ht="15">
      <c r="A66" s="175"/>
      <c r="B66" s="175" t="s">
        <v>356</v>
      </c>
      <c r="C66" s="236" t="s">
        <v>366</v>
      </c>
      <c r="D66" s="236"/>
      <c r="E66" s="236"/>
      <c r="F66" s="236">
        <v>0</v>
      </c>
      <c r="G66" s="175"/>
    </row>
    <row r="67" spans="1:7" ht="15">
      <c r="A67" s="175"/>
      <c r="B67" s="175"/>
      <c r="C67" s="175"/>
      <c r="D67" s="175"/>
      <c r="E67" s="175"/>
      <c r="F67" s="175"/>
      <c r="G67" s="175"/>
    </row>
  </sheetData>
  <sheetProtection selectLockedCells="1" selectUnlockedCells="1"/>
  <mergeCells count="17">
    <mergeCell ref="D26:D34"/>
    <mergeCell ref="A1:G1"/>
    <mergeCell ref="A3:G3"/>
    <mergeCell ref="A5:G5"/>
    <mergeCell ref="A11:G11"/>
    <mergeCell ref="A14:A22"/>
    <mergeCell ref="D14:D22"/>
    <mergeCell ref="A26:A35"/>
    <mergeCell ref="E25:F25"/>
    <mergeCell ref="Y12:AA12"/>
    <mergeCell ref="AB12:AD12"/>
    <mergeCell ref="D12:G12"/>
    <mergeCell ref="J12:L12"/>
    <mergeCell ref="M12:O12"/>
    <mergeCell ref="P12:R12"/>
    <mergeCell ref="V12:X12"/>
    <mergeCell ref="S12:U12"/>
  </mergeCells>
  <printOptions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95" zoomScaleNormal="95" zoomScalePageLayoutView="0" workbookViewId="0" topLeftCell="A43">
      <selection activeCell="D5" sqref="D5:D7"/>
    </sheetView>
  </sheetViews>
  <sheetFormatPr defaultColWidth="9.140625" defaultRowHeight="12.75"/>
  <cols>
    <col min="1" max="1" width="20.57421875" style="1" customWidth="1"/>
    <col min="2" max="2" width="21.28125" style="1" customWidth="1"/>
    <col min="3" max="3" width="20.57421875" style="1" customWidth="1"/>
    <col min="4" max="7" width="19.00390625" style="1" customWidth="1"/>
    <col min="8" max="8" width="22.8515625" style="1" customWidth="1"/>
    <col min="9" max="9" width="90.8515625" style="1" customWidth="1"/>
    <col min="10" max="10" width="15.7109375" style="1" customWidth="1"/>
    <col min="11" max="11" width="19.28125" style="1" customWidth="1"/>
    <col min="12" max="12" width="23.00390625" style="1" customWidth="1"/>
    <col min="13" max="16384" width="9.140625" style="1" customWidth="1"/>
  </cols>
  <sheetData>
    <row r="1" spans="1:17" ht="15">
      <c r="A1" s="292" t="s">
        <v>21</v>
      </c>
      <c r="B1" s="292"/>
      <c r="C1" s="292"/>
      <c r="D1" s="292"/>
      <c r="E1" s="292"/>
      <c r="F1" s="292"/>
      <c r="G1" s="292"/>
      <c r="H1" s="292"/>
      <c r="I1" s="292"/>
      <c r="J1" s="101"/>
      <c r="K1" s="101"/>
      <c r="L1" s="101"/>
      <c r="M1" s="101"/>
      <c r="N1" s="101"/>
      <c r="O1" s="101"/>
      <c r="P1" s="101"/>
      <c r="Q1" s="101"/>
    </row>
    <row r="2" spans="1:17" ht="15">
      <c r="A2" s="20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ht="15">
      <c r="A3" s="292" t="s">
        <v>152</v>
      </c>
      <c r="B3" s="292"/>
      <c r="C3" s="292"/>
      <c r="D3" s="292"/>
      <c r="E3" s="292"/>
      <c r="F3" s="292"/>
      <c r="G3" s="292"/>
      <c r="H3" s="292"/>
      <c r="I3" s="292"/>
      <c r="J3" s="101"/>
      <c r="K3" s="101"/>
      <c r="L3" s="101"/>
      <c r="M3" s="101"/>
      <c r="N3" s="101"/>
      <c r="O3" s="101"/>
      <c r="P3" s="101"/>
      <c r="Q3" s="101"/>
    </row>
    <row r="4" spans="1:17" ht="15.75" thickBot="1">
      <c r="A4" s="50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5" spans="1:4" ht="12.75" customHeight="1" thickBot="1">
      <c r="A5" s="295" t="s">
        <v>153</v>
      </c>
      <c r="B5" s="295"/>
      <c r="C5" s="295"/>
      <c r="D5" s="278" t="s">
        <v>308</v>
      </c>
    </row>
    <row r="6" spans="1:4" ht="12.75" customHeight="1" thickBot="1">
      <c r="A6" s="295" t="s">
        <v>154</v>
      </c>
      <c r="B6" s="295"/>
      <c r="C6" s="295"/>
      <c r="D6" s="278">
        <v>2017</v>
      </c>
    </row>
    <row r="7" spans="1:4" ht="12.75" customHeight="1" thickBot="1">
      <c r="A7" s="295" t="s">
        <v>155</v>
      </c>
      <c r="B7" s="295"/>
      <c r="C7" s="295"/>
      <c r="D7" s="278" t="s">
        <v>406</v>
      </c>
    </row>
    <row r="10" spans="1:9" ht="15">
      <c r="A10" s="305" t="s">
        <v>156</v>
      </c>
      <c r="B10" s="305"/>
      <c r="C10" s="305"/>
      <c r="D10" s="305"/>
      <c r="E10" s="305"/>
      <c r="F10" s="305"/>
      <c r="G10" s="305"/>
      <c r="H10" s="305"/>
      <c r="I10" s="305"/>
    </row>
    <row r="11" spans="1:7" ht="12.75" customHeight="1">
      <c r="A11" s="2"/>
      <c r="D11" s="323" t="s">
        <v>157</v>
      </c>
      <c r="E11" s="323"/>
      <c r="F11" s="323" t="s">
        <v>158</v>
      </c>
      <c r="G11" s="323"/>
    </row>
    <row r="12" spans="1:9" ht="45">
      <c r="A12" s="103" t="s">
        <v>159</v>
      </c>
      <c r="B12" s="102" t="s">
        <v>160</v>
      </c>
      <c r="C12" s="104" t="s">
        <v>161</v>
      </c>
      <c r="D12" s="104" t="s">
        <v>162</v>
      </c>
      <c r="E12" s="104" t="s">
        <v>163</v>
      </c>
      <c r="F12" s="104" t="s">
        <v>162</v>
      </c>
      <c r="G12" s="104" t="s">
        <v>163</v>
      </c>
      <c r="H12" s="102" t="s">
        <v>164</v>
      </c>
      <c r="I12" s="105" t="s">
        <v>165</v>
      </c>
    </row>
    <row r="13" spans="1:9" ht="15">
      <c r="A13" s="106" t="s">
        <v>258</v>
      </c>
      <c r="B13" s="160" t="s">
        <v>259</v>
      </c>
      <c r="C13" s="204" t="s">
        <v>367</v>
      </c>
      <c r="D13" s="107">
        <v>47</v>
      </c>
      <c r="E13" s="107">
        <v>41</v>
      </c>
      <c r="F13" s="107">
        <v>60</v>
      </c>
      <c r="G13" s="107">
        <v>50</v>
      </c>
      <c r="H13" s="107" t="s">
        <v>309</v>
      </c>
      <c r="I13" s="205" t="s">
        <v>260</v>
      </c>
    </row>
    <row r="14" spans="1:9" ht="15">
      <c r="A14" s="106" t="s">
        <v>261</v>
      </c>
      <c r="B14" s="160" t="s">
        <v>259</v>
      </c>
      <c r="C14" s="204" t="s">
        <v>367</v>
      </c>
      <c r="D14" s="107">
        <v>52</v>
      </c>
      <c r="E14" s="107">
        <v>40</v>
      </c>
      <c r="F14" s="107">
        <v>60</v>
      </c>
      <c r="G14" s="107">
        <v>50</v>
      </c>
      <c r="H14" s="107" t="s">
        <v>309</v>
      </c>
      <c r="I14" s="205" t="s">
        <v>260</v>
      </c>
    </row>
    <row r="15" spans="1:9" ht="15">
      <c r="A15" s="106" t="s">
        <v>262</v>
      </c>
      <c r="B15" s="160" t="s">
        <v>259</v>
      </c>
      <c r="C15" s="204" t="s">
        <v>367</v>
      </c>
      <c r="D15" s="107">
        <v>48.5</v>
      </c>
      <c r="E15" s="107">
        <v>42</v>
      </c>
      <c r="F15" s="107">
        <v>60</v>
      </c>
      <c r="G15" s="107">
        <v>50</v>
      </c>
      <c r="H15" s="107" t="s">
        <v>309</v>
      </c>
      <c r="I15" s="205" t="s">
        <v>260</v>
      </c>
    </row>
    <row r="16" spans="1:9" ht="15.75" thickBot="1">
      <c r="A16" s="106" t="s">
        <v>263</v>
      </c>
      <c r="B16" s="160" t="s">
        <v>259</v>
      </c>
      <c r="C16" s="204" t="s">
        <v>367</v>
      </c>
      <c r="D16" s="109">
        <v>46.5</v>
      </c>
      <c r="E16" s="107">
        <v>40.5</v>
      </c>
      <c r="F16" s="107">
        <v>60</v>
      </c>
      <c r="G16" s="107">
        <v>50</v>
      </c>
      <c r="H16" s="107" t="s">
        <v>309</v>
      </c>
      <c r="I16" s="205" t="s">
        <v>260</v>
      </c>
    </row>
    <row r="23" ht="15">
      <c r="A23" s="2"/>
    </row>
    <row r="24" ht="15">
      <c r="H24" s="110"/>
    </row>
  </sheetData>
  <sheetProtection selectLockedCells="1" selectUnlockedCells="1"/>
  <mergeCells count="8">
    <mergeCell ref="D11:E11"/>
    <mergeCell ref="F11:G11"/>
    <mergeCell ref="A1:I1"/>
    <mergeCell ref="A3:I3"/>
    <mergeCell ref="A5:C5"/>
    <mergeCell ref="A6:C6"/>
    <mergeCell ref="A7:C7"/>
    <mergeCell ref="A10:I10"/>
  </mergeCells>
  <printOptions/>
  <pageMargins left="0.39375" right="0.39375" top="0.39375" bottom="0.39375" header="0.5118055555555555" footer="0.5118055555555555"/>
  <pageSetup fitToHeight="1" fitToWidth="1" horizontalDpi="300" verticalDpi="300" orientation="landscape" paperSize="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9"/>
  <sheetViews>
    <sheetView zoomScale="95" zoomScaleNormal="95" zoomScalePageLayoutView="0" workbookViewId="0" topLeftCell="A67">
      <selection activeCell="N43" sqref="N43"/>
    </sheetView>
  </sheetViews>
  <sheetFormatPr defaultColWidth="9.140625" defaultRowHeight="12.75"/>
  <cols>
    <col min="1" max="1" width="67.00390625" style="1" customWidth="1"/>
    <col min="2" max="2" width="20.7109375" style="1" customWidth="1"/>
    <col min="3" max="3" width="22.00390625" style="1" customWidth="1"/>
    <col min="4" max="5" width="20.7109375" style="111" customWidth="1"/>
    <col min="6" max="6" width="19.28125" style="1" customWidth="1"/>
    <col min="7" max="7" width="0" style="1" hidden="1" customWidth="1"/>
    <col min="8" max="8" width="20.7109375" style="1" customWidth="1"/>
    <col min="9" max="9" width="20.28125" style="111" customWidth="1"/>
    <col min="10" max="10" width="20.7109375" style="111" customWidth="1"/>
    <col min="11" max="22" width="20.7109375" style="1" customWidth="1"/>
    <col min="23" max="16384" width="9.140625" style="1" customWidth="1"/>
  </cols>
  <sheetData>
    <row r="1" spans="1:29" ht="12.75" customHeight="1">
      <c r="A1" s="292" t="s">
        <v>21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X1" s="9"/>
      <c r="Y1" s="9"/>
      <c r="Z1" s="9"/>
      <c r="AA1" s="9"/>
      <c r="AB1" s="9"/>
      <c r="AC1" s="9"/>
    </row>
    <row r="2" spans="1:29" ht="15">
      <c r="A2" s="20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X2" s="9"/>
      <c r="Y2" s="9"/>
      <c r="Z2" s="9"/>
      <c r="AA2" s="9"/>
      <c r="AB2" s="9"/>
      <c r="AC2" s="9"/>
    </row>
    <row r="3" spans="1:29" ht="15">
      <c r="A3" s="324" t="s">
        <v>166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9"/>
      <c r="X3" s="9"/>
      <c r="Y3" s="9"/>
      <c r="Z3" s="9"/>
      <c r="AA3" s="9"/>
      <c r="AB3" s="9"/>
      <c r="AC3" s="9"/>
    </row>
    <row r="4" spans="1:29" ht="15">
      <c r="A4" s="112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X4" s="9"/>
      <c r="Y4" s="9"/>
      <c r="Z4" s="9"/>
      <c r="AA4" s="9"/>
      <c r="AB4" s="9"/>
      <c r="AC4" s="9"/>
    </row>
    <row r="5" spans="1:30" ht="15">
      <c r="A5" s="302" t="s">
        <v>167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1:30" ht="15">
      <c r="A6" s="113" t="s">
        <v>168</v>
      </c>
      <c r="B6" s="20" t="s">
        <v>264</v>
      </c>
      <c r="C6" s="20"/>
      <c r="D6" s="20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10" ht="15">
      <c r="B7" s="114"/>
      <c r="C7" s="85"/>
      <c r="D7" s="85"/>
      <c r="E7" s="76"/>
      <c r="F7" s="76"/>
      <c r="G7" s="76"/>
      <c r="H7" s="76"/>
      <c r="I7" s="76"/>
      <c r="J7" s="76"/>
    </row>
    <row r="8" spans="1:18" ht="30">
      <c r="A8" s="325" t="s">
        <v>169</v>
      </c>
      <c r="B8" s="325" t="s">
        <v>170</v>
      </c>
      <c r="C8" s="325" t="s">
        <v>171</v>
      </c>
      <c r="D8" s="70" t="s">
        <v>172</v>
      </c>
      <c r="E8" s="70" t="s">
        <v>172</v>
      </c>
      <c r="F8" s="70" t="s">
        <v>172</v>
      </c>
      <c r="G8" s="70" t="s">
        <v>172</v>
      </c>
      <c r="H8" s="70" t="s">
        <v>172</v>
      </c>
      <c r="I8" s="70" t="s">
        <v>172</v>
      </c>
      <c r="J8" s="70" t="s">
        <v>172</v>
      </c>
      <c r="K8" s="70" t="s">
        <v>172</v>
      </c>
      <c r="L8" s="70" t="s">
        <v>172</v>
      </c>
      <c r="M8" s="70" t="s">
        <v>172</v>
      </c>
      <c r="N8" s="70" t="s">
        <v>172</v>
      </c>
      <c r="O8" s="70" t="s">
        <v>172</v>
      </c>
      <c r="P8" s="70" t="s">
        <v>172</v>
      </c>
      <c r="Q8" s="70" t="s">
        <v>172</v>
      </c>
      <c r="R8" s="76"/>
    </row>
    <row r="9" spans="1:18" ht="30">
      <c r="A9" s="325"/>
      <c r="B9" s="325"/>
      <c r="C9" s="325"/>
      <c r="D9" s="115" t="s">
        <v>173</v>
      </c>
      <c r="E9" s="115" t="s">
        <v>174</v>
      </c>
      <c r="F9" s="115" t="s">
        <v>175</v>
      </c>
      <c r="G9" s="115" t="s">
        <v>176</v>
      </c>
      <c r="H9" s="115" t="s">
        <v>176</v>
      </c>
      <c r="I9" s="115" t="s">
        <v>177</v>
      </c>
      <c r="J9" s="115" t="s">
        <v>178</v>
      </c>
      <c r="K9" s="115" t="s">
        <v>179</v>
      </c>
      <c r="L9" s="115" t="s">
        <v>180</v>
      </c>
      <c r="M9" s="115" t="s">
        <v>181</v>
      </c>
      <c r="N9" s="115" t="s">
        <v>182</v>
      </c>
      <c r="O9" s="115" t="s">
        <v>183</v>
      </c>
      <c r="P9" s="115" t="s">
        <v>184</v>
      </c>
      <c r="Q9" s="116" t="s">
        <v>185</v>
      </c>
      <c r="R9" s="60"/>
    </row>
    <row r="10" spans="1:18" ht="15">
      <c r="A10" s="185"/>
      <c r="B10" s="117"/>
      <c r="C10" s="118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20">
        <f aca="true" t="shared" si="0" ref="Q10:Q16">SUM(D10:P10)</f>
        <v>0</v>
      </c>
      <c r="R10" s="65"/>
    </row>
    <row r="11" spans="1:18" ht="15">
      <c r="A11" s="121"/>
      <c r="B11" s="122"/>
      <c r="C11" s="6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78">
        <f t="shared" si="0"/>
        <v>0</v>
      </c>
      <c r="R11" s="65"/>
    </row>
    <row r="12" spans="1:18" ht="15">
      <c r="A12" s="121"/>
      <c r="B12" s="122"/>
      <c r="C12" s="6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78">
        <f t="shared" si="0"/>
        <v>0</v>
      </c>
      <c r="R12" s="65"/>
    </row>
    <row r="13" spans="1:18" ht="15">
      <c r="A13" s="121"/>
      <c r="B13" s="122"/>
      <c r="C13" s="6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78">
        <f t="shared" si="0"/>
        <v>0</v>
      </c>
      <c r="R13" s="65"/>
    </row>
    <row r="14" spans="1:18" ht="15">
      <c r="A14" s="121"/>
      <c r="B14" s="122"/>
      <c r="C14" s="6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78">
        <f t="shared" si="0"/>
        <v>0</v>
      </c>
      <c r="R14" s="65"/>
    </row>
    <row r="15" spans="1:18" ht="15">
      <c r="A15" s="121"/>
      <c r="B15" s="122"/>
      <c r="C15" s="122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78">
        <f t="shared" si="0"/>
        <v>0</v>
      </c>
      <c r="R15" s="65"/>
    </row>
    <row r="16" spans="1:18" ht="15">
      <c r="A16" s="73"/>
      <c r="B16" s="123"/>
      <c r="C16" s="123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3">
        <f t="shared" si="0"/>
        <v>0</v>
      </c>
      <c r="R16" s="65"/>
    </row>
    <row r="17" spans="4:17" ht="15"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115">
        <f>SUM(Q10:Q16)</f>
        <v>0</v>
      </c>
    </row>
    <row r="18" spans="4:10" ht="15">
      <c r="D18" s="1"/>
      <c r="E18" s="1"/>
      <c r="I18" s="1"/>
      <c r="J18" s="1"/>
    </row>
    <row r="19" spans="4:10" ht="15">
      <c r="D19" s="1"/>
      <c r="E19" s="1"/>
      <c r="I19" s="1"/>
      <c r="J19" s="1"/>
    </row>
    <row r="20" spans="4:10" ht="15.75" thickBot="1">
      <c r="D20" s="1"/>
      <c r="E20" s="1"/>
      <c r="I20" s="1"/>
      <c r="J20" s="1"/>
    </row>
    <row r="21" spans="1:17" ht="15.75" thickBot="1">
      <c r="A21" s="326" t="s">
        <v>169</v>
      </c>
      <c r="B21" s="326" t="s">
        <v>170</v>
      </c>
      <c r="C21" s="326" t="s">
        <v>171</v>
      </c>
      <c r="D21" s="70" t="s">
        <v>186</v>
      </c>
      <c r="E21" s="70" t="s">
        <v>186</v>
      </c>
      <c r="F21" s="70" t="s">
        <v>186</v>
      </c>
      <c r="G21" s="70" t="s">
        <v>186</v>
      </c>
      <c r="H21" s="70" t="s">
        <v>186</v>
      </c>
      <c r="I21" s="70" t="s">
        <v>186</v>
      </c>
      <c r="J21" s="70" t="s">
        <v>186</v>
      </c>
      <c r="K21" s="70" t="s">
        <v>186</v>
      </c>
      <c r="L21" s="70" t="s">
        <v>186</v>
      </c>
      <c r="M21" s="70" t="s">
        <v>186</v>
      </c>
      <c r="N21" s="70" t="s">
        <v>186</v>
      </c>
      <c r="O21" s="70" t="s">
        <v>186</v>
      </c>
      <c r="P21" s="70" t="s">
        <v>186</v>
      </c>
      <c r="Q21" s="70" t="s">
        <v>186</v>
      </c>
    </row>
    <row r="22" spans="1:18" ht="30.75" thickBot="1">
      <c r="A22" s="327"/>
      <c r="B22" s="327"/>
      <c r="C22" s="327"/>
      <c r="D22" s="115" t="s">
        <v>173</v>
      </c>
      <c r="E22" s="115" t="s">
        <v>174</v>
      </c>
      <c r="F22" s="115" t="s">
        <v>175</v>
      </c>
      <c r="G22" s="115" t="s">
        <v>176</v>
      </c>
      <c r="H22" s="115" t="s">
        <v>176</v>
      </c>
      <c r="I22" s="115" t="s">
        <v>177</v>
      </c>
      <c r="J22" s="115" t="s">
        <v>178</v>
      </c>
      <c r="K22" s="115" t="s">
        <v>179</v>
      </c>
      <c r="L22" s="115" t="s">
        <v>180</v>
      </c>
      <c r="M22" s="115" t="s">
        <v>181</v>
      </c>
      <c r="N22" s="115" t="s">
        <v>182</v>
      </c>
      <c r="O22" s="115" t="s">
        <v>183</v>
      </c>
      <c r="P22" s="115" t="s">
        <v>184</v>
      </c>
      <c r="Q22" s="116" t="s">
        <v>185</v>
      </c>
      <c r="R22" s="76"/>
    </row>
    <row r="23" spans="1:18" ht="15">
      <c r="A23" s="72"/>
      <c r="B23" s="117"/>
      <c r="C23" s="118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20">
        <f aca="true" t="shared" si="1" ref="Q23:Q29">SUM(D23:P23)</f>
        <v>0</v>
      </c>
      <c r="R23" s="76"/>
    </row>
    <row r="24" spans="1:18" ht="15">
      <c r="A24" s="121"/>
      <c r="B24" s="122"/>
      <c r="C24" s="6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78">
        <f t="shared" si="1"/>
        <v>0</v>
      </c>
      <c r="R24" s="76"/>
    </row>
    <row r="25" spans="1:18" ht="15">
      <c r="A25" s="121"/>
      <c r="B25" s="122"/>
      <c r="C25" s="6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78">
        <f t="shared" si="1"/>
        <v>0</v>
      </c>
      <c r="R25" s="76"/>
    </row>
    <row r="26" spans="1:18" ht="15">
      <c r="A26" s="121"/>
      <c r="B26" s="122"/>
      <c r="C26" s="6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78">
        <f t="shared" si="1"/>
        <v>0</v>
      </c>
      <c r="R26" s="76"/>
    </row>
    <row r="27" spans="1:18" ht="15">
      <c r="A27" s="121"/>
      <c r="B27" s="122"/>
      <c r="C27" s="6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78">
        <f t="shared" si="1"/>
        <v>0</v>
      </c>
      <c r="R27" s="76"/>
    </row>
    <row r="28" spans="1:18" ht="15">
      <c r="A28" s="121"/>
      <c r="B28" s="122"/>
      <c r="C28" s="122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78">
        <f t="shared" si="1"/>
        <v>0</v>
      </c>
      <c r="R28" s="76"/>
    </row>
    <row r="29" spans="1:18" ht="15.75" thickBot="1">
      <c r="A29" s="73"/>
      <c r="B29" s="123"/>
      <c r="C29" s="123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3">
        <f t="shared" si="1"/>
        <v>0</v>
      </c>
      <c r="R29" s="76"/>
    </row>
    <row r="30" spans="4:18" ht="15.75" thickBot="1"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115">
        <f>SUM(Q23:Q29)</f>
        <v>0</v>
      </c>
      <c r="R30" s="76"/>
    </row>
    <row r="31" spans="4:18" ht="15.75" thickBot="1"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115"/>
      <c r="R31" s="76"/>
    </row>
    <row r="32" spans="4:10" ht="15">
      <c r="D32" s="1"/>
      <c r="E32" s="1"/>
      <c r="I32" s="1"/>
      <c r="J32" s="1"/>
    </row>
    <row r="33" spans="4:10" ht="15">
      <c r="D33" s="1"/>
      <c r="E33" s="1"/>
      <c r="I33" s="1"/>
      <c r="J33" s="1"/>
    </row>
    <row r="34" spans="1:29" ht="12.75" customHeight="1">
      <c r="A34" s="324" t="s">
        <v>187</v>
      </c>
      <c r="B34" s="324"/>
      <c r="C34" s="324"/>
      <c r="D34" s="324"/>
      <c r="E34" s="324"/>
      <c r="F34" s="324"/>
      <c r="G34" s="324"/>
      <c r="H34" s="324"/>
      <c r="I34" s="324"/>
      <c r="J34" s="324"/>
      <c r="K34" s="324"/>
      <c r="L34" s="324"/>
      <c r="M34" s="324"/>
      <c r="N34" s="324"/>
      <c r="O34" s="324"/>
      <c r="X34" s="9"/>
      <c r="Y34" s="9"/>
      <c r="Z34" s="9"/>
      <c r="AA34" s="9"/>
      <c r="AB34" s="9"/>
      <c r="AC34" s="9"/>
    </row>
    <row r="35" spans="1:29" ht="15.75" thickBot="1">
      <c r="A35" s="124"/>
      <c r="B35" s="112"/>
      <c r="D35" s="1"/>
      <c r="E35" s="1"/>
      <c r="I35" s="1"/>
      <c r="J35" s="1"/>
      <c r="X35" s="9"/>
      <c r="Y35" s="9"/>
      <c r="Z35" s="9"/>
      <c r="AA35" s="9"/>
      <c r="AB35" s="9"/>
      <c r="AC35" s="9"/>
    </row>
    <row r="36" spans="1:28" ht="12.75" customHeight="1" thickBot="1">
      <c r="A36" s="328" t="s">
        <v>188</v>
      </c>
      <c r="B36" s="328" t="s">
        <v>170</v>
      </c>
      <c r="C36" s="328" t="s">
        <v>189</v>
      </c>
      <c r="D36" s="328" t="s">
        <v>190</v>
      </c>
      <c r="E36" s="70" t="s">
        <v>172</v>
      </c>
      <c r="F36" s="70" t="s">
        <v>172</v>
      </c>
      <c r="G36" s="70" t="s">
        <v>172</v>
      </c>
      <c r="H36" s="70" t="s">
        <v>172</v>
      </c>
      <c r="I36" s="70" t="s">
        <v>172</v>
      </c>
      <c r="J36" s="70" t="s">
        <v>172</v>
      </c>
      <c r="K36" s="70" t="s">
        <v>172</v>
      </c>
      <c r="L36" s="70" t="s">
        <v>172</v>
      </c>
      <c r="M36" s="70" t="s">
        <v>172</v>
      </c>
      <c r="N36" s="70" t="s">
        <v>172</v>
      </c>
      <c r="O36" s="70" t="s">
        <v>172</v>
      </c>
      <c r="P36" s="70" t="s">
        <v>172</v>
      </c>
      <c r="Q36" s="70" t="s">
        <v>172</v>
      </c>
      <c r="R36" s="70" t="s">
        <v>172</v>
      </c>
      <c r="W36" s="9"/>
      <c r="X36" s="9"/>
      <c r="Y36" s="9"/>
      <c r="Z36" s="9"/>
      <c r="AA36" s="9"/>
      <c r="AB36" s="9"/>
    </row>
    <row r="37" spans="1:28" ht="30.75" thickBot="1">
      <c r="A37" s="328"/>
      <c r="B37" s="328"/>
      <c r="C37" s="328"/>
      <c r="D37" s="328"/>
      <c r="E37" s="115" t="s">
        <v>173</v>
      </c>
      <c r="F37" s="115" t="s">
        <v>174</v>
      </c>
      <c r="G37" s="115" t="s">
        <v>175</v>
      </c>
      <c r="H37" s="115" t="s">
        <v>175</v>
      </c>
      <c r="I37" s="115" t="s">
        <v>176</v>
      </c>
      <c r="J37" s="115" t="s">
        <v>177</v>
      </c>
      <c r="K37" s="115" t="s">
        <v>178</v>
      </c>
      <c r="L37" s="115" t="s">
        <v>179</v>
      </c>
      <c r="M37" s="115" t="s">
        <v>180</v>
      </c>
      <c r="N37" s="115" t="s">
        <v>181</v>
      </c>
      <c r="O37" s="115" t="s">
        <v>182</v>
      </c>
      <c r="P37" s="115" t="s">
        <v>183</v>
      </c>
      <c r="Q37" s="115" t="s">
        <v>184</v>
      </c>
      <c r="R37" s="125" t="s">
        <v>185</v>
      </c>
      <c r="W37" s="9"/>
      <c r="X37" s="9"/>
      <c r="Y37" s="9"/>
      <c r="Z37" s="9"/>
      <c r="AA37" s="9"/>
      <c r="AB37" s="9"/>
    </row>
    <row r="38" spans="1:18" ht="30">
      <c r="A38" s="185" t="s">
        <v>270</v>
      </c>
      <c r="B38" s="117" t="s">
        <v>265</v>
      </c>
      <c r="C38" s="117" t="s">
        <v>370</v>
      </c>
      <c r="D38" s="128"/>
      <c r="E38" s="129">
        <v>0</v>
      </c>
      <c r="F38" s="129">
        <v>0</v>
      </c>
      <c r="G38" s="129"/>
      <c r="H38" s="129">
        <v>0</v>
      </c>
      <c r="I38" s="129">
        <v>0</v>
      </c>
      <c r="J38" s="129">
        <v>0.005</v>
      </c>
      <c r="K38" s="129">
        <v>0</v>
      </c>
      <c r="L38" s="129">
        <v>0</v>
      </c>
      <c r="M38" s="129">
        <v>0</v>
      </c>
      <c r="N38" s="129">
        <v>0</v>
      </c>
      <c r="O38" s="129">
        <v>0</v>
      </c>
      <c r="P38" s="129">
        <v>0</v>
      </c>
      <c r="Q38" s="129">
        <v>0</v>
      </c>
      <c r="R38" s="129">
        <f>SUM(E38:Q38)</f>
        <v>0.005</v>
      </c>
    </row>
    <row r="39" spans="1:19" ht="30">
      <c r="A39" s="130" t="s">
        <v>266</v>
      </c>
      <c r="B39" s="131" t="s">
        <v>267</v>
      </c>
      <c r="C39" s="131" t="s">
        <v>370</v>
      </c>
      <c r="D39" s="132"/>
      <c r="E39" s="81">
        <v>0</v>
      </c>
      <c r="F39" s="81">
        <v>0</v>
      </c>
      <c r="G39" s="81"/>
      <c r="H39" s="81">
        <v>0</v>
      </c>
      <c r="I39" s="81">
        <v>0</v>
      </c>
      <c r="J39" s="81">
        <v>0</v>
      </c>
      <c r="K39" s="81">
        <v>0</v>
      </c>
      <c r="L39" s="81">
        <v>0</v>
      </c>
      <c r="M39" s="81">
        <v>0.005</v>
      </c>
      <c r="N39" s="81">
        <v>0</v>
      </c>
      <c r="O39" s="81">
        <v>0</v>
      </c>
      <c r="P39" s="81">
        <v>0</v>
      </c>
      <c r="Q39" s="81">
        <v>0</v>
      </c>
      <c r="R39" s="81">
        <f>SUM(E39:Q39)</f>
        <v>0.005</v>
      </c>
      <c r="S39" s="267"/>
    </row>
    <row r="40" spans="1:18" ht="15.75" thickBot="1">
      <c r="A40" s="130" t="s">
        <v>268</v>
      </c>
      <c r="B40" s="132" t="s">
        <v>269</v>
      </c>
      <c r="C40" s="132" t="s">
        <v>369</v>
      </c>
      <c r="D40" s="132"/>
      <c r="E40" s="81">
        <v>0.55</v>
      </c>
      <c r="F40" s="81">
        <v>0.3</v>
      </c>
      <c r="G40" s="81"/>
      <c r="H40" s="81">
        <v>0.1</v>
      </c>
      <c r="I40" s="81">
        <v>0.5</v>
      </c>
      <c r="J40" s="81">
        <v>0.3</v>
      </c>
      <c r="K40" s="81">
        <v>0.25</v>
      </c>
      <c r="L40" s="81">
        <v>0.2</v>
      </c>
      <c r="M40" s="81">
        <v>0.25</v>
      </c>
      <c r="N40" s="81">
        <v>0.25</v>
      </c>
      <c r="O40" s="81">
        <v>0.3</v>
      </c>
      <c r="P40" s="81">
        <v>0.25</v>
      </c>
      <c r="Q40" s="81" t="s">
        <v>447</v>
      </c>
      <c r="R40" s="81">
        <f>SUM(E40:Q40)</f>
        <v>3.25</v>
      </c>
    </row>
    <row r="41" spans="1:18" ht="15.75" thickBot="1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115">
        <f>SUM(R38:R40)</f>
        <v>3.26</v>
      </c>
    </row>
    <row r="42" spans="4:10" ht="15">
      <c r="D42" s="76"/>
      <c r="E42" s="76"/>
      <c r="F42" s="76"/>
      <c r="G42" s="76"/>
      <c r="H42" s="76"/>
      <c r="I42" s="76"/>
      <c r="J42" s="76"/>
    </row>
    <row r="43" spans="3:11" ht="15">
      <c r="C43" s="76"/>
      <c r="D43" s="76"/>
      <c r="E43" s="76"/>
      <c r="F43" s="76"/>
      <c r="G43" s="76"/>
      <c r="H43" s="76"/>
      <c r="I43" s="76"/>
      <c r="J43" s="76"/>
      <c r="K43" s="76"/>
    </row>
    <row r="44" spans="3:11" ht="15.75" thickBot="1">
      <c r="C44" s="76"/>
      <c r="D44" s="76"/>
      <c r="E44" s="76"/>
      <c r="F44" s="76"/>
      <c r="G44" s="76"/>
      <c r="H44" s="76"/>
      <c r="I44" s="76"/>
      <c r="J44" s="76"/>
      <c r="K44" s="76"/>
    </row>
    <row r="45" spans="1:18" ht="15.75" thickBot="1">
      <c r="A45" s="328" t="s">
        <v>188</v>
      </c>
      <c r="B45" s="328" t="s">
        <v>170</v>
      </c>
      <c r="C45" s="328" t="s">
        <v>189</v>
      </c>
      <c r="D45" s="328" t="s">
        <v>190</v>
      </c>
      <c r="E45" s="70" t="s">
        <v>186</v>
      </c>
      <c r="F45" s="70" t="s">
        <v>186</v>
      </c>
      <c r="G45" s="70" t="s">
        <v>186</v>
      </c>
      <c r="H45" s="70" t="s">
        <v>186</v>
      </c>
      <c r="I45" s="70" t="s">
        <v>186</v>
      </c>
      <c r="J45" s="70" t="s">
        <v>186</v>
      </c>
      <c r="K45" s="70" t="s">
        <v>186</v>
      </c>
      <c r="L45" s="70" t="s">
        <v>186</v>
      </c>
      <c r="M45" s="70" t="s">
        <v>186</v>
      </c>
      <c r="N45" s="70" t="s">
        <v>186</v>
      </c>
      <c r="O45" s="70" t="s">
        <v>186</v>
      </c>
      <c r="P45" s="70" t="s">
        <v>186</v>
      </c>
      <c r="Q45" s="70" t="s">
        <v>186</v>
      </c>
      <c r="R45" s="70" t="s">
        <v>186</v>
      </c>
    </row>
    <row r="46" spans="1:18" ht="30.75" thickBot="1">
      <c r="A46" s="328"/>
      <c r="B46" s="328"/>
      <c r="C46" s="328"/>
      <c r="D46" s="328"/>
      <c r="E46" s="115" t="s">
        <v>173</v>
      </c>
      <c r="F46" s="115" t="s">
        <v>174</v>
      </c>
      <c r="G46" s="115" t="s">
        <v>175</v>
      </c>
      <c r="H46" s="115" t="s">
        <v>175</v>
      </c>
      <c r="I46" s="115" t="s">
        <v>176</v>
      </c>
      <c r="J46" s="115" t="s">
        <v>177</v>
      </c>
      <c r="K46" s="115" t="s">
        <v>178</v>
      </c>
      <c r="L46" s="115" t="s">
        <v>179</v>
      </c>
      <c r="M46" s="115" t="s">
        <v>180</v>
      </c>
      <c r="N46" s="115" t="s">
        <v>181</v>
      </c>
      <c r="O46" s="115" t="s">
        <v>182</v>
      </c>
      <c r="P46" s="115" t="s">
        <v>183</v>
      </c>
      <c r="Q46" s="115" t="s">
        <v>184</v>
      </c>
      <c r="R46" s="125" t="s">
        <v>185</v>
      </c>
    </row>
    <row r="47" spans="1:18" ht="15">
      <c r="A47" s="126"/>
      <c r="B47" s="127"/>
      <c r="C47" s="128"/>
      <c r="D47" s="128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>
        <f aca="true" t="shared" si="2" ref="R47:R57">SUM(E47:Q47)</f>
        <v>0</v>
      </c>
    </row>
    <row r="48" spans="1:18" ht="15">
      <c r="A48" s="130"/>
      <c r="B48" s="131"/>
      <c r="C48" s="132"/>
      <c r="D48" s="132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>
        <f t="shared" si="2"/>
        <v>0</v>
      </c>
    </row>
    <row r="49" spans="1:29" ht="15">
      <c r="A49" s="130"/>
      <c r="B49" s="132"/>
      <c r="C49" s="132"/>
      <c r="D49" s="132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>
        <f t="shared" si="2"/>
        <v>0</v>
      </c>
      <c r="T49" s="76"/>
      <c r="U49" s="76"/>
      <c r="V49" s="76"/>
      <c r="W49" s="76"/>
      <c r="X49" s="76"/>
      <c r="Y49" s="76"/>
      <c r="Z49" s="76"/>
      <c r="AA49" s="76"/>
      <c r="AB49" s="76"/>
      <c r="AC49" s="76"/>
    </row>
    <row r="50" spans="1:18" ht="15">
      <c r="A50" s="130"/>
      <c r="B50" s="132"/>
      <c r="C50" s="132"/>
      <c r="D50" s="132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>
        <f t="shared" si="2"/>
        <v>0</v>
      </c>
    </row>
    <row r="51" spans="1:18" ht="15">
      <c r="A51" s="130"/>
      <c r="B51" s="132"/>
      <c r="C51" s="132"/>
      <c r="D51" s="132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>
        <f t="shared" si="2"/>
        <v>0</v>
      </c>
    </row>
    <row r="52" spans="1:18" ht="15">
      <c r="A52" s="130"/>
      <c r="B52" s="132"/>
      <c r="C52" s="132"/>
      <c r="D52" s="132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>
        <f t="shared" si="2"/>
        <v>0</v>
      </c>
    </row>
    <row r="53" spans="1:18" ht="12.75" customHeight="1">
      <c r="A53" s="130"/>
      <c r="B53" s="132"/>
      <c r="C53" s="132"/>
      <c r="D53" s="132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>
        <f t="shared" si="2"/>
        <v>0</v>
      </c>
    </row>
    <row r="54" spans="1:18" ht="15">
      <c r="A54" s="130"/>
      <c r="B54" s="132"/>
      <c r="C54" s="132"/>
      <c r="D54" s="132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>
        <f t="shared" si="2"/>
        <v>0</v>
      </c>
    </row>
    <row r="55" spans="1:18" ht="15">
      <c r="A55" s="130"/>
      <c r="B55" s="132"/>
      <c r="C55" s="132"/>
      <c r="D55" s="132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>
        <f t="shared" si="2"/>
        <v>0</v>
      </c>
    </row>
    <row r="56" spans="1:18" ht="15">
      <c r="A56" s="130"/>
      <c r="B56" s="132"/>
      <c r="C56" s="132"/>
      <c r="D56" s="132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>
        <f t="shared" si="2"/>
        <v>0</v>
      </c>
    </row>
    <row r="57" spans="1:18" ht="15.75" thickBot="1">
      <c r="A57" s="30"/>
      <c r="B57" s="31"/>
      <c r="C57" s="31"/>
      <c r="D57" s="31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>
        <f t="shared" si="2"/>
        <v>0</v>
      </c>
    </row>
    <row r="58" spans="1:18" ht="15.75" thickBot="1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115">
        <f>SUM(R47:R57)</f>
        <v>0</v>
      </c>
    </row>
    <row r="59" spans="3:11" ht="15">
      <c r="C59" s="76"/>
      <c r="D59" s="76"/>
      <c r="E59" s="76"/>
      <c r="F59" s="76"/>
      <c r="G59" s="76"/>
      <c r="H59" s="76"/>
      <c r="I59" s="76"/>
      <c r="J59" s="76"/>
      <c r="K59" s="76"/>
    </row>
    <row r="60" spans="3:11" ht="15">
      <c r="C60" s="76"/>
      <c r="D60" s="76"/>
      <c r="E60" s="76"/>
      <c r="F60" s="76"/>
      <c r="G60" s="76"/>
      <c r="H60" s="76"/>
      <c r="I60" s="76"/>
      <c r="J60" s="76"/>
      <c r="K60" s="76"/>
    </row>
    <row r="61" spans="1:11" ht="15">
      <c r="A61" s="1" t="s">
        <v>85</v>
      </c>
      <c r="C61" s="76"/>
      <c r="D61" s="76"/>
      <c r="E61" s="76"/>
      <c r="F61" s="76"/>
      <c r="G61" s="76"/>
      <c r="H61" s="76"/>
      <c r="I61" s="76"/>
      <c r="J61" s="76"/>
      <c r="K61" s="76"/>
    </row>
    <row r="62" spans="3:11" ht="15">
      <c r="C62" s="76"/>
      <c r="D62" s="76"/>
      <c r="E62" s="76"/>
      <c r="F62" s="76"/>
      <c r="G62" s="76"/>
      <c r="H62" s="76"/>
      <c r="I62" s="76"/>
      <c r="J62" s="76"/>
      <c r="K62" s="76"/>
    </row>
    <row r="63" spans="3:11" ht="15">
      <c r="C63" s="76"/>
      <c r="D63" s="76"/>
      <c r="E63" s="76"/>
      <c r="F63" s="76"/>
      <c r="G63" s="76"/>
      <c r="H63" s="76"/>
      <c r="I63" s="76"/>
      <c r="J63" s="76"/>
      <c r="K63" s="76"/>
    </row>
    <row r="64" spans="1:11" ht="15">
      <c r="A64" s="2"/>
      <c r="C64" s="76"/>
      <c r="D64" s="76"/>
      <c r="E64" s="76"/>
      <c r="F64" s="76"/>
      <c r="G64" s="76"/>
      <c r="H64" s="76"/>
      <c r="I64" s="76"/>
      <c r="J64" s="76"/>
      <c r="K64" s="76"/>
    </row>
    <row r="65" spans="3:11" ht="15">
      <c r="C65" s="76"/>
      <c r="D65" s="76"/>
      <c r="E65" s="76"/>
      <c r="F65" s="76"/>
      <c r="G65" s="76"/>
      <c r="H65" s="76"/>
      <c r="I65" s="76"/>
      <c r="J65" s="76"/>
      <c r="K65" s="76"/>
    </row>
    <row r="66" spans="3:11" ht="15">
      <c r="C66" s="76"/>
      <c r="D66" s="76"/>
      <c r="E66" s="76"/>
      <c r="F66" s="76"/>
      <c r="G66" s="76"/>
      <c r="H66" s="76"/>
      <c r="I66" s="76"/>
      <c r="J66" s="76"/>
      <c r="K66" s="76"/>
    </row>
    <row r="67" spans="3:11" ht="15">
      <c r="C67" s="76"/>
      <c r="D67" s="76"/>
      <c r="E67" s="76"/>
      <c r="F67" s="76"/>
      <c r="G67" s="76"/>
      <c r="H67" s="76"/>
      <c r="I67" s="76"/>
      <c r="J67" s="76"/>
      <c r="K67" s="76"/>
    </row>
    <row r="68" spans="4:10" ht="15">
      <c r="D68" s="76"/>
      <c r="E68" s="76"/>
      <c r="F68" s="76"/>
      <c r="G68" s="76"/>
      <c r="H68" s="76"/>
      <c r="I68" s="76"/>
      <c r="J68" s="76"/>
    </row>
    <row r="69" spans="4:10" ht="15">
      <c r="D69" s="76"/>
      <c r="E69" s="76"/>
      <c r="F69" s="76"/>
      <c r="G69" s="76"/>
      <c r="H69" s="76"/>
      <c r="I69" s="76"/>
      <c r="J69" s="76"/>
    </row>
    <row r="70" spans="4:10" ht="15">
      <c r="D70" s="76"/>
      <c r="E70" s="76"/>
      <c r="F70" s="76"/>
      <c r="G70" s="76"/>
      <c r="H70" s="76"/>
      <c r="I70" s="76"/>
      <c r="J70" s="76"/>
    </row>
    <row r="71" spans="4:10" ht="15">
      <c r="D71" s="76"/>
      <c r="E71" s="76"/>
      <c r="F71" s="76"/>
      <c r="G71" s="76"/>
      <c r="H71" s="76"/>
      <c r="I71" s="76"/>
      <c r="J71" s="76"/>
    </row>
    <row r="72" spans="4:10" ht="15">
      <c r="D72" s="76"/>
      <c r="E72" s="76"/>
      <c r="F72" s="76"/>
      <c r="G72" s="76"/>
      <c r="H72" s="76"/>
      <c r="I72" s="76"/>
      <c r="J72" s="76"/>
    </row>
    <row r="73" spans="4:10" ht="15">
      <c r="D73" s="76"/>
      <c r="E73" s="76"/>
      <c r="F73" s="76"/>
      <c r="G73" s="76"/>
      <c r="H73" s="76"/>
      <c r="I73" s="76"/>
      <c r="J73" s="76"/>
    </row>
    <row r="74" spans="4:10" ht="15">
      <c r="D74" s="76"/>
      <c r="E74" s="76"/>
      <c r="F74" s="76"/>
      <c r="G74" s="76"/>
      <c r="H74" s="76"/>
      <c r="I74" s="76"/>
      <c r="J74" s="76"/>
    </row>
    <row r="75" spans="4:10" ht="15">
      <c r="D75" s="76"/>
      <c r="E75" s="76"/>
      <c r="F75" s="76"/>
      <c r="G75" s="76"/>
      <c r="H75" s="76"/>
      <c r="I75" s="76"/>
      <c r="J75" s="76"/>
    </row>
    <row r="76" spans="4:10" ht="15">
      <c r="D76" s="76"/>
      <c r="E76" s="76"/>
      <c r="F76" s="76"/>
      <c r="G76" s="76"/>
      <c r="H76" s="76"/>
      <c r="I76" s="76"/>
      <c r="J76" s="76"/>
    </row>
    <row r="77" spans="4:10" ht="15">
      <c r="D77" s="76"/>
      <c r="E77" s="76"/>
      <c r="F77" s="76"/>
      <c r="G77" s="76"/>
      <c r="H77" s="76"/>
      <c r="I77" s="76"/>
      <c r="J77" s="76"/>
    </row>
    <row r="78" spans="4:10" ht="15">
      <c r="D78" s="76"/>
      <c r="E78" s="76"/>
      <c r="F78" s="76"/>
      <c r="G78" s="76"/>
      <c r="H78" s="76"/>
      <c r="I78" s="76"/>
      <c r="J78" s="76"/>
    </row>
    <row r="79" spans="4:10" ht="15">
      <c r="D79" s="76"/>
      <c r="E79" s="76"/>
      <c r="F79" s="76"/>
      <c r="G79" s="76"/>
      <c r="H79" s="76"/>
      <c r="I79" s="76"/>
      <c r="J79" s="76"/>
    </row>
    <row r="80" spans="4:10" ht="15">
      <c r="D80" s="76"/>
      <c r="E80" s="76"/>
      <c r="F80" s="76"/>
      <c r="G80" s="76"/>
      <c r="H80" s="76"/>
      <c r="I80" s="76"/>
      <c r="J80" s="76"/>
    </row>
    <row r="81" spans="4:10" ht="15">
      <c r="D81" s="76"/>
      <c r="E81" s="76"/>
      <c r="F81" s="76"/>
      <c r="G81" s="76"/>
      <c r="H81" s="76"/>
      <c r="I81" s="76"/>
      <c r="J81" s="76"/>
    </row>
    <row r="82" spans="4:10" ht="15">
      <c r="D82" s="76"/>
      <c r="E82" s="76"/>
      <c r="F82" s="76"/>
      <c r="G82" s="76"/>
      <c r="H82" s="76"/>
      <c r="I82" s="76"/>
      <c r="J82" s="76"/>
    </row>
    <row r="83" spans="4:10" ht="15">
      <c r="D83" s="76"/>
      <c r="E83" s="76"/>
      <c r="F83" s="76"/>
      <c r="G83" s="76"/>
      <c r="H83" s="76"/>
      <c r="I83" s="76"/>
      <c r="J83" s="76"/>
    </row>
    <row r="84" spans="4:10" ht="15">
      <c r="D84" s="76"/>
      <c r="E84" s="76"/>
      <c r="F84" s="76"/>
      <c r="G84" s="76"/>
      <c r="H84" s="76"/>
      <c r="I84" s="76"/>
      <c r="J84" s="76"/>
    </row>
    <row r="85" spans="4:10" ht="15">
      <c r="D85" s="76"/>
      <c r="E85" s="76"/>
      <c r="F85" s="76"/>
      <c r="G85" s="76"/>
      <c r="H85" s="76"/>
      <c r="I85" s="76"/>
      <c r="J85" s="76"/>
    </row>
    <row r="86" spans="4:10" ht="15">
      <c r="D86" s="76"/>
      <c r="E86" s="76"/>
      <c r="F86" s="76"/>
      <c r="G86" s="76"/>
      <c r="H86" s="76"/>
      <c r="I86" s="76"/>
      <c r="J86" s="76"/>
    </row>
    <row r="87" spans="4:10" ht="15">
      <c r="D87" s="76"/>
      <c r="E87" s="76"/>
      <c r="F87" s="76"/>
      <c r="G87" s="76"/>
      <c r="H87" s="76"/>
      <c r="I87" s="76"/>
      <c r="J87" s="76"/>
    </row>
    <row r="88" spans="4:10" ht="15">
      <c r="D88" s="76"/>
      <c r="E88" s="76"/>
      <c r="F88" s="76"/>
      <c r="G88" s="76"/>
      <c r="H88" s="76"/>
      <c r="I88" s="76"/>
      <c r="J88" s="76"/>
    </row>
    <row r="89" spans="4:10" ht="15">
      <c r="D89" s="76"/>
      <c r="E89" s="76"/>
      <c r="F89" s="76"/>
      <c r="G89" s="76"/>
      <c r="H89" s="76"/>
      <c r="I89" s="76"/>
      <c r="J89" s="76"/>
    </row>
    <row r="90" spans="4:10" ht="15">
      <c r="D90" s="76"/>
      <c r="E90" s="76"/>
      <c r="F90" s="76"/>
      <c r="G90" s="76"/>
      <c r="H90" s="76"/>
      <c r="I90" s="76"/>
      <c r="J90" s="76"/>
    </row>
    <row r="91" spans="4:10" ht="15">
      <c r="D91" s="76"/>
      <c r="E91" s="76"/>
      <c r="F91" s="76"/>
      <c r="G91" s="76"/>
      <c r="H91" s="76"/>
      <c r="I91" s="76"/>
      <c r="J91" s="76"/>
    </row>
    <row r="92" spans="4:10" ht="15">
      <c r="D92" s="76"/>
      <c r="E92" s="76"/>
      <c r="F92" s="76"/>
      <c r="G92" s="76"/>
      <c r="H92" s="76"/>
      <c r="I92" s="76"/>
      <c r="J92" s="76"/>
    </row>
    <row r="93" spans="4:10" ht="15">
      <c r="D93" s="76"/>
      <c r="E93" s="76"/>
      <c r="F93" s="76"/>
      <c r="G93" s="76"/>
      <c r="H93" s="76"/>
      <c r="I93" s="76"/>
      <c r="J93" s="76"/>
    </row>
    <row r="94" spans="4:10" ht="15">
      <c r="D94" s="76"/>
      <c r="E94" s="76"/>
      <c r="F94" s="76"/>
      <c r="G94" s="76"/>
      <c r="H94" s="76"/>
      <c r="I94" s="76"/>
      <c r="J94" s="76"/>
    </row>
    <row r="95" spans="4:10" ht="15">
      <c r="D95" s="76"/>
      <c r="E95" s="76"/>
      <c r="F95" s="76"/>
      <c r="G95" s="76"/>
      <c r="H95" s="76"/>
      <c r="I95" s="76"/>
      <c r="J95" s="76"/>
    </row>
    <row r="96" spans="4:10" ht="15">
      <c r="D96" s="76"/>
      <c r="E96" s="76"/>
      <c r="F96" s="76"/>
      <c r="G96" s="76"/>
      <c r="H96" s="76"/>
      <c r="I96" s="76"/>
      <c r="J96" s="76"/>
    </row>
    <row r="97" spans="4:10" ht="15">
      <c r="D97" s="76"/>
      <c r="E97" s="76"/>
      <c r="F97" s="76"/>
      <c r="G97" s="76"/>
      <c r="H97" s="76"/>
      <c r="I97" s="76"/>
      <c r="J97" s="76"/>
    </row>
    <row r="98" spans="4:10" ht="15">
      <c r="D98" s="76"/>
      <c r="E98" s="76"/>
      <c r="F98" s="76"/>
      <c r="G98" s="76"/>
      <c r="H98" s="76"/>
      <c r="I98" s="76"/>
      <c r="J98" s="76"/>
    </row>
    <row r="99" spans="4:10" ht="15">
      <c r="D99" s="76"/>
      <c r="E99" s="76"/>
      <c r="F99" s="76"/>
      <c r="G99" s="76"/>
      <c r="H99" s="76"/>
      <c r="I99" s="76"/>
      <c r="J99" s="76"/>
    </row>
    <row r="100" spans="4:10" ht="15">
      <c r="D100" s="76"/>
      <c r="E100" s="76"/>
      <c r="F100" s="76"/>
      <c r="G100" s="76"/>
      <c r="H100" s="76"/>
      <c r="I100" s="76"/>
      <c r="J100" s="76"/>
    </row>
    <row r="101" spans="4:10" ht="15">
      <c r="D101" s="76"/>
      <c r="E101" s="76"/>
      <c r="F101" s="76"/>
      <c r="G101" s="76"/>
      <c r="H101" s="76"/>
      <c r="I101" s="76"/>
      <c r="J101" s="76"/>
    </row>
    <row r="102" spans="4:10" ht="15">
      <c r="D102" s="76"/>
      <c r="E102" s="76"/>
      <c r="F102" s="76"/>
      <c r="G102" s="76"/>
      <c r="H102" s="76"/>
      <c r="I102" s="76"/>
      <c r="J102" s="76"/>
    </row>
    <row r="103" spans="4:10" ht="15">
      <c r="D103" s="76"/>
      <c r="E103" s="76"/>
      <c r="F103" s="76"/>
      <c r="G103" s="76"/>
      <c r="H103" s="76"/>
      <c r="I103" s="76"/>
      <c r="J103" s="76"/>
    </row>
    <row r="104" spans="4:10" ht="15">
      <c r="D104" s="76"/>
      <c r="E104" s="76"/>
      <c r="F104" s="76"/>
      <c r="G104" s="76"/>
      <c r="H104" s="76"/>
      <c r="I104" s="76"/>
      <c r="J104" s="76"/>
    </row>
    <row r="105" spans="4:10" ht="15">
      <c r="D105" s="76"/>
      <c r="E105" s="76"/>
      <c r="F105" s="76"/>
      <c r="G105" s="76"/>
      <c r="H105" s="76"/>
      <c r="I105" s="76"/>
      <c r="J105" s="76"/>
    </row>
    <row r="106" spans="4:10" ht="15">
      <c r="D106" s="76"/>
      <c r="E106" s="76"/>
      <c r="F106" s="76"/>
      <c r="G106" s="76"/>
      <c r="H106" s="76"/>
      <c r="I106" s="76"/>
      <c r="J106" s="76"/>
    </row>
    <row r="107" spans="4:10" ht="15">
      <c r="D107" s="76"/>
      <c r="E107" s="76"/>
      <c r="F107" s="76"/>
      <c r="G107" s="76"/>
      <c r="H107" s="76"/>
      <c r="I107" s="76"/>
      <c r="J107" s="76"/>
    </row>
    <row r="108" spans="4:10" ht="15">
      <c r="D108" s="76"/>
      <c r="E108" s="76"/>
      <c r="F108" s="76"/>
      <c r="G108" s="76"/>
      <c r="H108" s="76"/>
      <c r="I108" s="76"/>
      <c r="J108" s="76"/>
    </row>
    <row r="109" spans="4:10" ht="15">
      <c r="D109" s="76"/>
      <c r="E109" s="76"/>
      <c r="F109" s="76"/>
      <c r="G109" s="76"/>
      <c r="H109" s="76"/>
      <c r="I109" s="76"/>
      <c r="J109" s="76"/>
    </row>
    <row r="110" spans="4:10" ht="15">
      <c r="D110" s="76"/>
      <c r="E110" s="76"/>
      <c r="F110" s="76"/>
      <c r="G110" s="76"/>
      <c r="H110" s="76"/>
      <c r="I110" s="76"/>
      <c r="J110" s="76"/>
    </row>
    <row r="111" spans="4:10" ht="15">
      <c r="D111" s="76"/>
      <c r="E111" s="76"/>
      <c r="F111" s="76"/>
      <c r="G111" s="76"/>
      <c r="H111" s="76"/>
      <c r="I111" s="76"/>
      <c r="J111" s="76"/>
    </row>
    <row r="112" spans="4:10" ht="15">
      <c r="D112" s="76"/>
      <c r="E112" s="76"/>
      <c r="F112" s="76"/>
      <c r="G112" s="76"/>
      <c r="H112" s="76"/>
      <c r="I112" s="76"/>
      <c r="J112" s="76"/>
    </row>
    <row r="113" spans="4:10" ht="15">
      <c r="D113" s="76"/>
      <c r="E113" s="76"/>
      <c r="F113" s="76"/>
      <c r="G113" s="76"/>
      <c r="H113" s="76"/>
      <c r="I113" s="76"/>
      <c r="J113" s="76"/>
    </row>
    <row r="114" spans="4:10" ht="15">
      <c r="D114" s="76"/>
      <c r="E114" s="76"/>
      <c r="F114" s="76"/>
      <c r="G114" s="76"/>
      <c r="H114" s="76"/>
      <c r="I114" s="76"/>
      <c r="J114" s="76"/>
    </row>
    <row r="115" spans="4:10" ht="15">
      <c r="D115" s="76"/>
      <c r="E115" s="76"/>
      <c r="F115" s="76"/>
      <c r="G115" s="76"/>
      <c r="H115" s="76"/>
      <c r="I115" s="76"/>
      <c r="J115" s="76"/>
    </row>
    <row r="116" spans="4:10" ht="15">
      <c r="D116" s="76"/>
      <c r="E116" s="76"/>
      <c r="F116" s="76"/>
      <c r="G116" s="76"/>
      <c r="H116" s="76"/>
      <c r="I116" s="76"/>
      <c r="J116" s="76"/>
    </row>
    <row r="117" spans="4:10" ht="15">
      <c r="D117" s="76"/>
      <c r="E117" s="76"/>
      <c r="F117" s="76"/>
      <c r="G117" s="76"/>
      <c r="H117" s="76"/>
      <c r="I117" s="76"/>
      <c r="J117" s="76"/>
    </row>
    <row r="118" spans="4:10" ht="15">
      <c r="D118" s="76"/>
      <c r="E118" s="76"/>
      <c r="F118" s="76"/>
      <c r="G118" s="76"/>
      <c r="H118" s="76"/>
      <c r="I118" s="76"/>
      <c r="J118" s="76"/>
    </row>
    <row r="119" spans="4:10" ht="15">
      <c r="D119" s="76"/>
      <c r="E119" s="76"/>
      <c r="F119" s="76"/>
      <c r="G119" s="76"/>
      <c r="H119" s="76"/>
      <c r="I119" s="76"/>
      <c r="J119" s="76"/>
    </row>
    <row r="120" spans="4:10" ht="15">
      <c r="D120" s="76"/>
      <c r="E120" s="76"/>
      <c r="F120" s="76"/>
      <c r="G120" s="76"/>
      <c r="H120" s="76"/>
      <c r="I120" s="76"/>
      <c r="J120" s="76"/>
    </row>
    <row r="121" spans="4:10" ht="15">
      <c r="D121" s="76"/>
      <c r="E121" s="76"/>
      <c r="F121" s="76"/>
      <c r="G121" s="76"/>
      <c r="H121" s="76"/>
      <c r="I121" s="76"/>
      <c r="J121" s="76"/>
    </row>
    <row r="122" spans="4:10" ht="15">
      <c r="D122" s="76"/>
      <c r="E122" s="76"/>
      <c r="F122" s="76"/>
      <c r="G122" s="76"/>
      <c r="H122" s="76"/>
      <c r="I122" s="76"/>
      <c r="J122" s="76"/>
    </row>
    <row r="123" spans="4:10" ht="15">
      <c r="D123" s="76"/>
      <c r="E123" s="76"/>
      <c r="F123" s="76"/>
      <c r="G123" s="76"/>
      <c r="H123" s="76"/>
      <c r="I123" s="76"/>
      <c r="J123" s="76"/>
    </row>
    <row r="124" spans="4:10" ht="15">
      <c r="D124" s="76"/>
      <c r="E124" s="76"/>
      <c r="F124" s="76"/>
      <c r="G124" s="76"/>
      <c r="H124" s="76"/>
      <c r="I124" s="76"/>
      <c r="J124" s="76"/>
    </row>
    <row r="125" spans="4:10" ht="15">
      <c r="D125" s="76"/>
      <c r="E125" s="76"/>
      <c r="F125" s="76"/>
      <c r="G125" s="76"/>
      <c r="H125" s="76"/>
      <c r="I125" s="76"/>
      <c r="J125" s="76"/>
    </row>
    <row r="126" spans="4:10" ht="15">
      <c r="D126" s="76"/>
      <c r="E126" s="76"/>
      <c r="F126" s="76"/>
      <c r="G126" s="76"/>
      <c r="H126" s="76"/>
      <c r="I126" s="76"/>
      <c r="J126" s="76"/>
    </row>
    <row r="127" spans="4:10" ht="15">
      <c r="D127" s="76"/>
      <c r="E127" s="76"/>
      <c r="F127" s="76"/>
      <c r="G127" s="76"/>
      <c r="H127" s="76"/>
      <c r="I127" s="76"/>
      <c r="J127" s="76"/>
    </row>
    <row r="128" spans="4:10" ht="15">
      <c r="D128" s="76"/>
      <c r="E128" s="76"/>
      <c r="F128" s="76"/>
      <c r="G128" s="76"/>
      <c r="H128" s="76"/>
      <c r="I128" s="76"/>
      <c r="J128" s="76"/>
    </row>
    <row r="129" spans="4:10" ht="15">
      <c r="D129" s="76"/>
      <c r="E129" s="76"/>
      <c r="F129" s="76"/>
      <c r="G129" s="76"/>
      <c r="H129" s="76"/>
      <c r="I129" s="76"/>
      <c r="J129" s="76"/>
    </row>
    <row r="130" spans="4:10" ht="15">
      <c r="D130" s="76"/>
      <c r="E130" s="76"/>
      <c r="F130" s="76"/>
      <c r="G130" s="76"/>
      <c r="H130" s="76"/>
      <c r="I130" s="76"/>
      <c r="J130" s="76"/>
    </row>
    <row r="131" spans="4:10" ht="15">
      <c r="D131" s="76"/>
      <c r="E131" s="76"/>
      <c r="F131" s="76"/>
      <c r="G131" s="76"/>
      <c r="H131" s="76"/>
      <c r="I131" s="76"/>
      <c r="J131" s="76"/>
    </row>
    <row r="132" spans="4:10" ht="15">
      <c r="D132" s="76"/>
      <c r="E132" s="76"/>
      <c r="F132" s="76"/>
      <c r="G132" s="76"/>
      <c r="H132" s="76"/>
      <c r="I132" s="76"/>
      <c r="J132" s="76"/>
    </row>
    <row r="133" spans="4:10" ht="15">
      <c r="D133" s="76"/>
      <c r="E133" s="76"/>
      <c r="F133" s="76"/>
      <c r="G133" s="76"/>
      <c r="H133" s="76"/>
      <c r="I133" s="76"/>
      <c r="J133" s="76"/>
    </row>
    <row r="134" spans="4:10" ht="15">
      <c r="D134" s="76"/>
      <c r="E134" s="76"/>
      <c r="F134" s="76"/>
      <c r="G134" s="76"/>
      <c r="H134" s="76"/>
      <c r="I134" s="76"/>
      <c r="J134" s="76"/>
    </row>
    <row r="135" spans="4:10" ht="15">
      <c r="D135" s="76"/>
      <c r="E135" s="76"/>
      <c r="F135" s="76"/>
      <c r="G135" s="76"/>
      <c r="H135" s="76"/>
      <c r="I135" s="76"/>
      <c r="J135" s="76"/>
    </row>
    <row r="136" spans="4:10" ht="15">
      <c r="D136" s="76"/>
      <c r="E136" s="76"/>
      <c r="F136" s="76"/>
      <c r="G136" s="76"/>
      <c r="H136" s="76"/>
      <c r="I136" s="76"/>
      <c r="J136" s="76"/>
    </row>
    <row r="137" spans="4:10" ht="15">
      <c r="D137" s="76"/>
      <c r="E137" s="76"/>
      <c r="F137" s="76"/>
      <c r="G137" s="76"/>
      <c r="H137" s="76"/>
      <c r="I137" s="76"/>
      <c r="J137" s="76"/>
    </row>
    <row r="138" spans="4:10" ht="15">
      <c r="D138" s="76"/>
      <c r="E138" s="76"/>
      <c r="F138" s="76"/>
      <c r="G138" s="76"/>
      <c r="H138" s="76"/>
      <c r="I138" s="76"/>
      <c r="J138" s="76"/>
    </row>
    <row r="139" spans="4:10" ht="15">
      <c r="D139" s="76"/>
      <c r="E139" s="76"/>
      <c r="F139" s="76"/>
      <c r="G139" s="76"/>
      <c r="H139" s="76"/>
      <c r="I139" s="76"/>
      <c r="J139" s="76"/>
    </row>
    <row r="140" spans="4:10" ht="15">
      <c r="D140" s="76"/>
      <c r="E140" s="76"/>
      <c r="F140" s="76"/>
      <c r="G140" s="76"/>
      <c r="H140" s="76"/>
      <c r="I140" s="76"/>
      <c r="J140" s="76"/>
    </row>
    <row r="141" spans="4:10" ht="15">
      <c r="D141" s="76"/>
      <c r="E141" s="76"/>
      <c r="F141" s="76"/>
      <c r="G141" s="76"/>
      <c r="H141" s="76"/>
      <c r="I141" s="76"/>
      <c r="J141" s="76"/>
    </row>
    <row r="142" spans="4:10" ht="15">
      <c r="D142" s="76"/>
      <c r="E142" s="76"/>
      <c r="F142" s="76"/>
      <c r="G142" s="76"/>
      <c r="H142" s="76"/>
      <c r="I142" s="76"/>
      <c r="J142" s="76"/>
    </row>
    <row r="143" spans="4:10" ht="15">
      <c r="D143" s="76"/>
      <c r="E143" s="76"/>
      <c r="F143" s="76"/>
      <c r="G143" s="76"/>
      <c r="H143" s="76"/>
      <c r="I143" s="76"/>
      <c r="J143" s="76"/>
    </row>
    <row r="144" spans="4:10" ht="15">
      <c r="D144" s="76"/>
      <c r="E144" s="76"/>
      <c r="F144" s="76"/>
      <c r="G144" s="76"/>
      <c r="H144" s="76"/>
      <c r="I144" s="76"/>
      <c r="J144" s="76"/>
    </row>
    <row r="145" spans="4:10" ht="15">
      <c r="D145" s="76"/>
      <c r="E145" s="76"/>
      <c r="F145" s="76"/>
      <c r="G145" s="76"/>
      <c r="H145" s="76"/>
      <c r="I145" s="76"/>
      <c r="J145" s="76"/>
    </row>
    <row r="146" spans="4:10" ht="15">
      <c r="D146" s="76"/>
      <c r="E146" s="76"/>
      <c r="F146" s="76"/>
      <c r="G146" s="76"/>
      <c r="H146" s="76"/>
      <c r="I146" s="76"/>
      <c r="J146" s="76"/>
    </row>
    <row r="147" spans="4:10" ht="15">
      <c r="D147" s="76"/>
      <c r="E147" s="76"/>
      <c r="F147" s="76"/>
      <c r="G147" s="76"/>
      <c r="H147" s="76"/>
      <c r="I147" s="76"/>
      <c r="J147" s="76"/>
    </row>
    <row r="148" spans="4:10" ht="15">
      <c r="D148" s="76"/>
      <c r="E148" s="76"/>
      <c r="F148" s="76"/>
      <c r="G148" s="76"/>
      <c r="H148" s="76"/>
      <c r="I148" s="76"/>
      <c r="J148" s="76"/>
    </row>
    <row r="149" spans="4:10" ht="15">
      <c r="D149" s="76"/>
      <c r="E149" s="76"/>
      <c r="F149" s="76"/>
      <c r="G149" s="76"/>
      <c r="H149" s="76"/>
      <c r="I149" s="76"/>
      <c r="J149" s="76"/>
    </row>
    <row r="150" spans="4:10" ht="15">
      <c r="D150" s="76"/>
      <c r="E150" s="76"/>
      <c r="F150" s="76"/>
      <c r="G150" s="76"/>
      <c r="H150" s="76"/>
      <c r="I150" s="76"/>
      <c r="J150" s="76"/>
    </row>
    <row r="151" spans="4:10" ht="15">
      <c r="D151" s="76"/>
      <c r="E151" s="76"/>
      <c r="F151" s="76"/>
      <c r="G151" s="76"/>
      <c r="H151" s="76"/>
      <c r="I151" s="76"/>
      <c r="J151" s="76"/>
    </row>
    <row r="152" spans="4:10" ht="15">
      <c r="D152" s="76"/>
      <c r="E152" s="76"/>
      <c r="F152" s="76"/>
      <c r="G152" s="76"/>
      <c r="H152" s="76"/>
      <c r="I152" s="76"/>
      <c r="J152" s="76"/>
    </row>
    <row r="153" spans="4:10" ht="15">
      <c r="D153" s="76"/>
      <c r="E153" s="76"/>
      <c r="F153" s="76"/>
      <c r="G153" s="76"/>
      <c r="H153" s="76"/>
      <c r="I153" s="76"/>
      <c r="J153" s="76"/>
    </row>
    <row r="154" spans="4:10" ht="15">
      <c r="D154" s="76"/>
      <c r="E154" s="76"/>
      <c r="F154" s="76"/>
      <c r="G154" s="76"/>
      <c r="H154" s="76"/>
      <c r="I154" s="76"/>
      <c r="J154" s="76"/>
    </row>
    <row r="155" spans="4:10" ht="15">
      <c r="D155" s="76"/>
      <c r="E155" s="76"/>
      <c r="F155" s="76"/>
      <c r="G155" s="76"/>
      <c r="H155" s="76"/>
      <c r="I155" s="76"/>
      <c r="J155" s="76"/>
    </row>
    <row r="156" spans="4:10" ht="15">
      <c r="D156" s="76"/>
      <c r="E156" s="76"/>
      <c r="F156" s="76"/>
      <c r="G156" s="76"/>
      <c r="H156" s="76"/>
      <c r="I156" s="76"/>
      <c r="J156" s="76"/>
    </row>
    <row r="157" spans="4:10" ht="15">
      <c r="D157" s="76"/>
      <c r="E157" s="76"/>
      <c r="F157" s="76"/>
      <c r="G157" s="76"/>
      <c r="H157" s="76"/>
      <c r="I157" s="76"/>
      <c r="J157" s="76"/>
    </row>
    <row r="158" spans="4:10" ht="15">
      <c r="D158" s="76"/>
      <c r="E158" s="76"/>
      <c r="F158" s="76"/>
      <c r="G158" s="76"/>
      <c r="H158" s="76"/>
      <c r="I158" s="76"/>
      <c r="J158" s="76"/>
    </row>
    <row r="159" spans="4:10" ht="15">
      <c r="D159" s="76"/>
      <c r="E159" s="76"/>
      <c r="F159" s="76"/>
      <c r="G159" s="76"/>
      <c r="H159" s="76"/>
      <c r="I159" s="76"/>
      <c r="J159" s="76"/>
    </row>
    <row r="160" spans="4:10" ht="15">
      <c r="D160" s="76"/>
      <c r="E160" s="76"/>
      <c r="F160" s="76"/>
      <c r="G160" s="76"/>
      <c r="H160" s="76"/>
      <c r="I160" s="76"/>
      <c r="J160" s="76"/>
    </row>
    <row r="161" spans="4:10" ht="15">
      <c r="D161" s="76"/>
      <c r="E161" s="76"/>
      <c r="F161" s="76"/>
      <c r="G161" s="76"/>
      <c r="H161" s="76"/>
      <c r="I161" s="76"/>
      <c r="J161" s="76"/>
    </row>
    <row r="162" spans="4:10" ht="15">
      <c r="D162" s="76"/>
      <c r="E162" s="76"/>
      <c r="F162" s="76"/>
      <c r="G162" s="76"/>
      <c r="H162" s="76"/>
      <c r="I162" s="76"/>
      <c r="J162" s="76"/>
    </row>
    <row r="163" spans="4:10" ht="15">
      <c r="D163" s="76"/>
      <c r="E163" s="76"/>
      <c r="F163" s="76"/>
      <c r="G163" s="76"/>
      <c r="H163" s="76"/>
      <c r="I163" s="76"/>
      <c r="J163" s="76"/>
    </row>
    <row r="164" spans="4:10" ht="15">
      <c r="D164" s="76"/>
      <c r="E164" s="76"/>
      <c r="F164" s="76"/>
      <c r="G164" s="76"/>
      <c r="H164" s="76"/>
      <c r="I164" s="76"/>
      <c r="J164" s="76"/>
    </row>
    <row r="165" spans="4:10" ht="15">
      <c r="D165" s="76"/>
      <c r="E165" s="76"/>
      <c r="F165" s="76"/>
      <c r="G165" s="76"/>
      <c r="H165" s="76"/>
      <c r="I165" s="76"/>
      <c r="J165" s="76"/>
    </row>
    <row r="166" spans="4:10" ht="15">
      <c r="D166" s="76"/>
      <c r="E166" s="76"/>
      <c r="F166" s="76"/>
      <c r="G166" s="76"/>
      <c r="H166" s="76"/>
      <c r="I166" s="76"/>
      <c r="J166" s="76"/>
    </row>
    <row r="167" spans="4:10" ht="15">
      <c r="D167" s="76"/>
      <c r="E167" s="76"/>
      <c r="F167" s="76"/>
      <c r="G167" s="76"/>
      <c r="H167" s="76"/>
      <c r="I167" s="76"/>
      <c r="J167" s="76"/>
    </row>
    <row r="168" spans="4:10" ht="15">
      <c r="D168" s="76"/>
      <c r="E168" s="76"/>
      <c r="F168" s="76"/>
      <c r="G168" s="76"/>
      <c r="H168" s="76"/>
      <c r="I168" s="76"/>
      <c r="J168" s="76"/>
    </row>
    <row r="169" spans="4:10" ht="15">
      <c r="D169" s="76"/>
      <c r="E169" s="76"/>
      <c r="F169" s="76"/>
      <c r="G169" s="76"/>
      <c r="H169" s="76"/>
      <c r="I169" s="76"/>
      <c r="J169" s="76"/>
    </row>
    <row r="170" spans="4:10" ht="15">
      <c r="D170" s="76"/>
      <c r="E170" s="76"/>
      <c r="F170" s="76"/>
      <c r="G170" s="76"/>
      <c r="H170" s="76"/>
      <c r="I170" s="76"/>
      <c r="J170" s="76"/>
    </row>
    <row r="171" spans="4:10" ht="15">
      <c r="D171" s="76"/>
      <c r="E171" s="76"/>
      <c r="F171" s="76"/>
      <c r="G171" s="76"/>
      <c r="H171" s="76"/>
      <c r="I171" s="76"/>
      <c r="J171" s="76"/>
    </row>
    <row r="172" spans="4:10" ht="15">
      <c r="D172" s="76"/>
      <c r="E172" s="76"/>
      <c r="F172" s="76"/>
      <c r="G172" s="76"/>
      <c r="H172" s="76"/>
      <c r="I172" s="76"/>
      <c r="J172" s="76"/>
    </row>
    <row r="173" spans="4:10" ht="15">
      <c r="D173" s="76"/>
      <c r="E173" s="76"/>
      <c r="F173" s="76"/>
      <c r="G173" s="76"/>
      <c r="H173" s="76"/>
      <c r="I173" s="76"/>
      <c r="J173" s="76"/>
    </row>
    <row r="174" spans="4:10" ht="15">
      <c r="D174" s="76"/>
      <c r="E174" s="76"/>
      <c r="F174" s="76"/>
      <c r="G174" s="76"/>
      <c r="H174" s="76"/>
      <c r="I174" s="76"/>
      <c r="J174" s="76"/>
    </row>
    <row r="175" spans="4:10" ht="15">
      <c r="D175" s="76"/>
      <c r="E175" s="76"/>
      <c r="F175" s="76"/>
      <c r="G175" s="76"/>
      <c r="H175" s="76"/>
      <c r="I175" s="76"/>
      <c r="J175" s="76"/>
    </row>
    <row r="176" spans="4:10" ht="15">
      <c r="D176" s="76"/>
      <c r="E176" s="76"/>
      <c r="F176" s="76"/>
      <c r="G176" s="76"/>
      <c r="H176" s="76"/>
      <c r="I176" s="76"/>
      <c r="J176" s="76"/>
    </row>
    <row r="177" spans="4:10" ht="15">
      <c r="D177" s="76"/>
      <c r="E177" s="76"/>
      <c r="F177" s="76"/>
      <c r="G177" s="76"/>
      <c r="H177" s="76"/>
      <c r="I177" s="76"/>
      <c r="J177" s="76"/>
    </row>
    <row r="178" spans="4:10" ht="15">
      <c r="D178" s="76"/>
      <c r="E178" s="76"/>
      <c r="F178" s="76"/>
      <c r="G178" s="76"/>
      <c r="H178" s="76"/>
      <c r="I178" s="76"/>
      <c r="J178" s="76"/>
    </row>
    <row r="179" spans="4:10" ht="15">
      <c r="D179" s="76"/>
      <c r="E179" s="76"/>
      <c r="F179" s="76"/>
      <c r="G179" s="76"/>
      <c r="H179" s="76"/>
      <c r="I179" s="76"/>
      <c r="J179" s="76"/>
    </row>
    <row r="180" spans="4:10" ht="15">
      <c r="D180" s="76"/>
      <c r="E180" s="76"/>
      <c r="F180" s="76"/>
      <c r="G180" s="76"/>
      <c r="H180" s="76"/>
      <c r="I180" s="76"/>
      <c r="J180" s="76"/>
    </row>
    <row r="181" spans="4:10" ht="15">
      <c r="D181" s="76"/>
      <c r="E181" s="76"/>
      <c r="F181" s="76"/>
      <c r="G181" s="76"/>
      <c r="H181" s="76"/>
      <c r="I181" s="76"/>
      <c r="J181" s="76"/>
    </row>
    <row r="182" spans="4:10" ht="15">
      <c r="D182" s="76"/>
      <c r="E182" s="76"/>
      <c r="F182" s="76"/>
      <c r="G182" s="76"/>
      <c r="H182" s="76"/>
      <c r="I182" s="76"/>
      <c r="J182" s="76"/>
    </row>
    <row r="183" spans="4:10" ht="15">
      <c r="D183" s="76"/>
      <c r="E183" s="76"/>
      <c r="F183" s="76"/>
      <c r="G183" s="76"/>
      <c r="H183" s="76"/>
      <c r="I183" s="76"/>
      <c r="J183" s="76"/>
    </row>
    <row r="184" spans="4:10" ht="15">
      <c r="D184" s="76"/>
      <c r="E184" s="76"/>
      <c r="F184" s="76"/>
      <c r="G184" s="76"/>
      <c r="H184" s="76"/>
      <c r="I184" s="76"/>
      <c r="J184" s="76"/>
    </row>
    <row r="185" spans="4:10" ht="15">
      <c r="D185" s="76"/>
      <c r="E185" s="76"/>
      <c r="F185" s="76"/>
      <c r="G185" s="76"/>
      <c r="H185" s="76"/>
      <c r="I185" s="76"/>
      <c r="J185" s="76"/>
    </row>
    <row r="186" spans="4:10" ht="15">
      <c r="D186" s="76"/>
      <c r="E186" s="76"/>
      <c r="F186" s="76"/>
      <c r="G186" s="76"/>
      <c r="H186" s="76"/>
      <c r="I186" s="76"/>
      <c r="J186" s="76"/>
    </row>
    <row r="187" spans="4:10" ht="15">
      <c r="D187" s="76"/>
      <c r="E187" s="76"/>
      <c r="F187" s="76"/>
      <c r="G187" s="76"/>
      <c r="H187" s="76"/>
      <c r="I187" s="76"/>
      <c r="J187" s="76"/>
    </row>
    <row r="188" spans="4:10" ht="15">
      <c r="D188" s="76"/>
      <c r="E188" s="76"/>
      <c r="F188" s="76"/>
      <c r="G188" s="76"/>
      <c r="H188" s="76"/>
      <c r="I188" s="76"/>
      <c r="J188" s="76"/>
    </row>
    <row r="189" spans="4:10" ht="15">
      <c r="D189" s="76"/>
      <c r="E189" s="76"/>
      <c r="F189" s="76"/>
      <c r="G189" s="76"/>
      <c r="H189" s="76"/>
      <c r="I189" s="76"/>
      <c r="J189" s="76"/>
    </row>
  </sheetData>
  <sheetProtection selectLockedCells="1" selectUnlockedCells="1"/>
  <mergeCells count="18">
    <mergeCell ref="A45:A46"/>
    <mergeCell ref="B45:B46"/>
    <mergeCell ref="C45:C46"/>
    <mergeCell ref="D45:D46"/>
    <mergeCell ref="A21:A22"/>
    <mergeCell ref="B21:B22"/>
    <mergeCell ref="C21:C22"/>
    <mergeCell ref="A34:O34"/>
    <mergeCell ref="A36:A37"/>
    <mergeCell ref="B36:B37"/>
    <mergeCell ref="C36:C37"/>
    <mergeCell ref="D36:D37"/>
    <mergeCell ref="A1:O1"/>
    <mergeCell ref="A3:O3"/>
    <mergeCell ref="A5:O5"/>
    <mergeCell ref="A8:A9"/>
    <mergeCell ref="B8:B9"/>
    <mergeCell ref="C8:C9"/>
  </mergeCells>
  <printOptions/>
  <pageMargins left="0.39375" right="0.39375" top="0.39375" bottom="0.39375" header="0.5118055555555555" footer="0.5118055555555555"/>
  <pageSetup fitToHeight="1" fitToWidth="1" horizontalDpi="300" verticalDpi="300" orientation="landscape" paperSize="8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6"/>
  <sheetViews>
    <sheetView zoomScale="95" zoomScaleNormal="95" zoomScalePageLayoutView="0" workbookViewId="0" topLeftCell="A147">
      <selection activeCell="E143" sqref="E143:E156"/>
    </sheetView>
  </sheetViews>
  <sheetFormatPr defaultColWidth="9.140625" defaultRowHeight="12.75"/>
  <cols>
    <col min="1" max="1" width="22.7109375" style="1" customWidth="1"/>
    <col min="2" max="2" width="24.8515625" style="1" customWidth="1"/>
    <col min="3" max="3" width="27.140625" style="1" customWidth="1"/>
    <col min="4" max="5" width="30.7109375" style="1" customWidth="1"/>
    <col min="6" max="6" width="11.140625" style="1" customWidth="1"/>
    <col min="7" max="7" width="19.7109375" style="1" customWidth="1"/>
    <col min="8" max="16384" width="9.140625" style="1" customWidth="1"/>
  </cols>
  <sheetData>
    <row r="1" spans="1:10" ht="15">
      <c r="A1" s="18" t="s">
        <v>21</v>
      </c>
      <c r="B1" s="18"/>
      <c r="C1" s="18"/>
      <c r="D1" s="18"/>
      <c r="E1" s="18"/>
      <c r="F1" s="7"/>
      <c r="G1" s="7"/>
      <c r="H1" s="7"/>
      <c r="I1" s="7"/>
      <c r="J1" s="7"/>
    </row>
    <row r="3" spans="1:5" ht="12.75" customHeight="1">
      <c r="A3" s="209" t="s">
        <v>413</v>
      </c>
      <c r="B3" s="209"/>
      <c r="C3" s="209"/>
      <c r="D3" s="209"/>
      <c r="E3" s="209"/>
    </row>
    <row r="4" ht="30">
      <c r="A4" s="209" t="s">
        <v>191</v>
      </c>
    </row>
    <row r="5" spans="1:5" ht="15">
      <c r="A5" s="208" t="s">
        <v>192</v>
      </c>
      <c r="B5" s="208"/>
      <c r="C5" s="268"/>
      <c r="D5" s="208"/>
      <c r="E5" s="208"/>
    </row>
    <row r="6" spans="1:4" ht="15.75" thickBot="1">
      <c r="A6" s="133"/>
      <c r="B6" s="134"/>
      <c r="C6" s="134"/>
      <c r="D6" s="134"/>
    </row>
    <row r="7" spans="1:4" ht="12.75" customHeight="1" thickBot="1">
      <c r="A7" s="207" t="s">
        <v>193</v>
      </c>
      <c r="B7" s="207" t="s">
        <v>468</v>
      </c>
      <c r="C7" s="207"/>
      <c r="D7" s="219"/>
    </row>
    <row r="8" spans="1:4" ht="12.75" customHeight="1" thickBot="1">
      <c r="A8" s="207" t="s">
        <v>194</v>
      </c>
      <c r="B8" s="270">
        <v>43556</v>
      </c>
      <c r="C8" s="207"/>
      <c r="D8" s="262"/>
    </row>
    <row r="10" spans="1:5" ht="45.75" thickBot="1">
      <c r="A10" s="135" t="s">
        <v>195</v>
      </c>
      <c r="B10" s="32" t="s">
        <v>469</v>
      </c>
      <c r="D10" s="135" t="s">
        <v>195</v>
      </c>
      <c r="E10" s="32" t="s">
        <v>470</v>
      </c>
    </row>
    <row r="11" spans="4:5" ht="15.75" thickBot="1">
      <c r="D11" s="136"/>
      <c r="E11" s="91"/>
    </row>
    <row r="12" spans="1:15" ht="12.75" customHeight="1" thickBot="1">
      <c r="A12" s="213" t="s">
        <v>196</v>
      </c>
      <c r="B12" s="213" t="s">
        <v>197</v>
      </c>
      <c r="C12" s="214" t="s">
        <v>198</v>
      </c>
      <c r="D12" s="269">
        <v>43560</v>
      </c>
      <c r="E12" s="210"/>
      <c r="H12" s="76"/>
      <c r="I12" s="76"/>
      <c r="J12" s="76"/>
      <c r="K12" s="76"/>
      <c r="L12" s="76"/>
      <c r="M12" s="76"/>
      <c r="N12" s="76"/>
      <c r="O12" s="76"/>
    </row>
    <row r="13" spans="1:14" ht="54" customHeight="1" thickBot="1">
      <c r="A13" s="213"/>
      <c r="B13" s="213" t="s">
        <v>199</v>
      </c>
      <c r="C13" s="214" t="s">
        <v>200</v>
      </c>
      <c r="D13" s="137" t="s">
        <v>201</v>
      </c>
      <c r="E13" s="44" t="s">
        <v>140</v>
      </c>
      <c r="H13" s="76"/>
      <c r="I13" s="76"/>
      <c r="J13" s="76"/>
      <c r="K13" s="76"/>
      <c r="L13" s="76"/>
      <c r="M13" s="76"/>
      <c r="N13" s="76"/>
    </row>
    <row r="14" spans="1:14" ht="15.75" thickBot="1">
      <c r="A14" s="220" t="s">
        <v>378</v>
      </c>
      <c r="B14" s="221" t="s">
        <v>411</v>
      </c>
      <c r="C14" s="222" t="s">
        <v>393</v>
      </c>
      <c r="D14" s="223">
        <v>6.61</v>
      </c>
      <c r="E14" s="100"/>
      <c r="F14" s="76"/>
      <c r="G14" s="76"/>
      <c r="H14" s="76"/>
      <c r="I14" s="76"/>
      <c r="J14" s="76"/>
      <c r="K14" s="76"/>
      <c r="L14" s="76"/>
      <c r="M14" s="76"/>
      <c r="N14" s="76"/>
    </row>
    <row r="15" spans="1:14" ht="15.75" thickBot="1">
      <c r="A15" s="224" t="s">
        <v>448</v>
      </c>
      <c r="B15" s="225" t="s">
        <v>380</v>
      </c>
      <c r="C15" s="226">
        <v>0.2</v>
      </c>
      <c r="D15" s="227">
        <v>0.1</v>
      </c>
      <c r="E15" s="100">
        <f>(D15/C15)*100</f>
        <v>50</v>
      </c>
      <c r="F15" s="76"/>
      <c r="G15" s="76"/>
      <c r="H15" s="76"/>
      <c r="I15" s="76"/>
      <c r="J15" s="76"/>
      <c r="K15" s="76"/>
      <c r="L15" s="76"/>
      <c r="M15" s="76"/>
      <c r="N15" s="76"/>
    </row>
    <row r="16" spans="1:14" ht="15.75" thickBot="1">
      <c r="A16" s="228"/>
      <c r="B16" s="225" t="s">
        <v>381</v>
      </c>
      <c r="C16" s="226">
        <v>0.5</v>
      </c>
      <c r="D16" s="227">
        <v>0.25</v>
      </c>
      <c r="E16" s="100">
        <f>(D16/C16)*100</f>
        <v>50</v>
      </c>
      <c r="F16" s="76"/>
      <c r="G16" s="76"/>
      <c r="H16" s="76"/>
      <c r="I16" s="76"/>
      <c r="J16" s="76"/>
      <c r="K16" s="76"/>
      <c r="L16" s="76"/>
      <c r="M16" s="76"/>
      <c r="N16" s="76"/>
    </row>
    <row r="17" spans="1:14" ht="15.75" thickBot="1">
      <c r="A17" s="228"/>
      <c r="B17" s="225" t="s">
        <v>449</v>
      </c>
      <c r="C17" s="226">
        <v>50</v>
      </c>
      <c r="D17" s="227">
        <v>7.18</v>
      </c>
      <c r="E17" s="100">
        <f>(D17/C17)*100</f>
        <v>14.360000000000001</v>
      </c>
      <c r="F17" s="76"/>
      <c r="G17" s="76"/>
      <c r="H17" s="76"/>
      <c r="I17" s="76"/>
      <c r="J17" s="76"/>
      <c r="K17" s="76"/>
      <c r="L17" s="76"/>
      <c r="M17" s="76"/>
      <c r="N17" s="76"/>
    </row>
    <row r="18" spans="1:14" ht="15.75" thickBot="1">
      <c r="A18" s="228"/>
      <c r="B18" s="225" t="s">
        <v>450</v>
      </c>
      <c r="C18" s="226">
        <v>0.1</v>
      </c>
      <c r="D18" s="227">
        <v>0.07</v>
      </c>
      <c r="E18" s="100">
        <f>(D18/C18)*100</f>
        <v>70</v>
      </c>
      <c r="F18" s="76"/>
      <c r="G18" s="76"/>
      <c r="H18" s="76"/>
      <c r="I18" s="76"/>
      <c r="J18" s="76"/>
      <c r="K18" s="76"/>
      <c r="L18" s="76"/>
      <c r="M18" s="76"/>
      <c r="N18" s="76"/>
    </row>
    <row r="19" spans="1:14" ht="15.75" thickBot="1">
      <c r="A19" s="228"/>
      <c r="B19" s="225" t="s">
        <v>382</v>
      </c>
      <c r="C19" s="226" t="s">
        <v>392</v>
      </c>
      <c r="D19" s="226" t="s">
        <v>392</v>
      </c>
      <c r="E19" s="100"/>
      <c r="F19" s="76"/>
      <c r="G19" s="76"/>
      <c r="H19" s="76"/>
      <c r="I19" s="76"/>
      <c r="J19" s="76"/>
      <c r="K19" s="76"/>
      <c r="L19" s="76"/>
      <c r="M19" s="76"/>
      <c r="N19" s="76"/>
    </row>
    <row r="20" spans="1:14" ht="15">
      <c r="A20" s="228"/>
      <c r="B20" s="225" t="s">
        <v>383</v>
      </c>
      <c r="C20" s="226" t="s">
        <v>392</v>
      </c>
      <c r="D20" s="226" t="s">
        <v>392</v>
      </c>
      <c r="E20" s="100"/>
      <c r="F20" s="76"/>
      <c r="G20" s="76"/>
      <c r="H20" s="76"/>
      <c r="I20" s="76"/>
      <c r="J20" s="76"/>
      <c r="K20" s="76"/>
      <c r="L20" s="76"/>
      <c r="M20" s="76"/>
      <c r="N20" s="76"/>
    </row>
    <row r="21" spans="1:14" ht="15.75" thickBot="1">
      <c r="A21" s="229"/>
      <c r="B21" s="230" t="s">
        <v>394</v>
      </c>
      <c r="C21" s="231">
        <v>0</v>
      </c>
      <c r="D21" s="227">
        <v>0</v>
      </c>
      <c r="E21" s="100"/>
      <c r="F21" s="76"/>
      <c r="G21" s="76"/>
      <c r="H21" s="76"/>
      <c r="I21" s="76"/>
      <c r="J21" s="76"/>
      <c r="K21" s="76"/>
      <c r="L21" s="76"/>
      <c r="M21" s="76"/>
      <c r="N21" s="76"/>
    </row>
    <row r="22" spans="1:14" ht="15.75" thickBot="1">
      <c r="A22" s="229"/>
      <c r="B22" s="230" t="s">
        <v>384</v>
      </c>
      <c r="C22" s="231">
        <v>0</v>
      </c>
      <c r="D22" s="217">
        <v>0</v>
      </c>
      <c r="E22" s="100"/>
      <c r="F22" s="76"/>
      <c r="G22" s="76"/>
      <c r="H22" s="76"/>
      <c r="I22" s="76"/>
      <c r="J22" s="76"/>
      <c r="K22" s="76"/>
      <c r="L22" s="76"/>
      <c r="M22" s="76"/>
      <c r="N22" s="76"/>
    </row>
    <row r="23" spans="1:14" ht="15.75" thickBot="1">
      <c r="A23" s="229"/>
      <c r="B23" s="230" t="s">
        <v>385</v>
      </c>
      <c r="C23" s="231">
        <v>0</v>
      </c>
      <c r="D23" s="217">
        <v>0</v>
      </c>
      <c r="E23" s="100"/>
      <c r="F23" s="76"/>
      <c r="G23" s="76"/>
      <c r="H23" s="76"/>
      <c r="I23" s="76"/>
      <c r="J23" s="76"/>
      <c r="K23" s="76"/>
      <c r="L23" s="76"/>
      <c r="M23" s="76"/>
      <c r="N23" s="76"/>
    </row>
    <row r="24" spans="1:14" ht="15.75" thickBot="1">
      <c r="A24" s="229"/>
      <c r="B24" s="230" t="s">
        <v>395</v>
      </c>
      <c r="C24" s="231">
        <v>10</v>
      </c>
      <c r="D24" s="217" t="s">
        <v>396</v>
      </c>
      <c r="E24" s="100"/>
      <c r="F24" s="76"/>
      <c r="G24" s="76"/>
      <c r="H24" s="76"/>
      <c r="I24" s="76"/>
      <c r="J24" s="76"/>
      <c r="K24" s="76"/>
      <c r="L24" s="76"/>
      <c r="M24" s="76"/>
      <c r="N24" s="76"/>
    </row>
    <row r="25" spans="1:14" ht="15.75" thickBot="1">
      <c r="A25" s="229"/>
      <c r="B25" s="230" t="s">
        <v>397</v>
      </c>
      <c r="C25" s="231">
        <v>5</v>
      </c>
      <c r="D25" s="217" t="s">
        <v>396</v>
      </c>
      <c r="E25" s="100"/>
      <c r="F25" s="76"/>
      <c r="G25" s="76"/>
      <c r="H25" s="76"/>
      <c r="I25" s="76"/>
      <c r="J25" s="76"/>
      <c r="K25" s="76"/>
      <c r="L25" s="76"/>
      <c r="M25" s="76"/>
      <c r="N25" s="76"/>
    </row>
    <row r="26" spans="1:14" ht="15.75" thickBot="1">
      <c r="A26" s="232"/>
      <c r="B26" s="230" t="s">
        <v>386</v>
      </c>
      <c r="C26" s="231">
        <v>200</v>
      </c>
      <c r="D26" s="217">
        <v>45.1</v>
      </c>
      <c r="E26" s="100">
        <f>(D26/C26)*100</f>
        <v>22.55</v>
      </c>
      <c r="F26" s="76"/>
      <c r="G26" s="76"/>
      <c r="H26" s="76"/>
      <c r="I26" s="76"/>
      <c r="J26" s="76"/>
      <c r="K26" s="76"/>
      <c r="L26" s="76"/>
      <c r="M26" s="76"/>
      <c r="N26" s="76"/>
    </row>
    <row r="27" spans="1:14" ht="15.75" thickBot="1">
      <c r="A27" s="218"/>
      <c r="B27" s="233" t="s">
        <v>387</v>
      </c>
      <c r="C27" s="234">
        <v>200</v>
      </c>
      <c r="D27" s="203">
        <v>62.6</v>
      </c>
      <c r="E27" s="100">
        <f>(D27/C27)*100</f>
        <v>31.3</v>
      </c>
      <c r="F27" s="76"/>
      <c r="G27" s="76"/>
      <c r="H27" s="76"/>
      <c r="I27" s="76"/>
      <c r="J27" s="76"/>
      <c r="K27" s="76"/>
      <c r="L27" s="76"/>
      <c r="M27" s="76"/>
      <c r="N27" s="76"/>
    </row>
    <row r="28" spans="1:14" ht="15.75" thickBot="1">
      <c r="A28" s="235"/>
      <c r="B28" s="236" t="s">
        <v>388</v>
      </c>
      <c r="C28" s="226" t="s">
        <v>392</v>
      </c>
      <c r="D28" s="226" t="s">
        <v>392</v>
      </c>
      <c r="E28" s="100"/>
      <c r="F28" s="76"/>
      <c r="G28" s="76"/>
      <c r="H28" s="76"/>
      <c r="I28" s="76"/>
      <c r="J28" s="76"/>
      <c r="K28" s="76"/>
      <c r="L28" s="76"/>
      <c r="M28" s="76"/>
      <c r="N28" s="76"/>
    </row>
    <row r="29" spans="1:14" ht="15.75" thickBot="1">
      <c r="A29" s="235"/>
      <c r="B29" s="236" t="s">
        <v>389</v>
      </c>
      <c r="C29" s="226" t="s">
        <v>392</v>
      </c>
      <c r="D29" s="226" t="s">
        <v>392</v>
      </c>
      <c r="E29" s="100"/>
      <c r="F29" s="76"/>
      <c r="G29" s="76"/>
      <c r="H29" s="76"/>
      <c r="I29" s="76"/>
      <c r="J29" s="76"/>
      <c r="K29" s="76"/>
      <c r="L29" s="76"/>
      <c r="M29" s="76"/>
      <c r="N29" s="76"/>
    </row>
    <row r="30" spans="1:14" ht="15.75" thickBot="1">
      <c r="A30" s="235"/>
      <c r="B30" s="236" t="s">
        <v>390</v>
      </c>
      <c r="C30" s="236">
        <v>2500</v>
      </c>
      <c r="D30" s="237">
        <v>569</v>
      </c>
      <c r="E30" s="100">
        <f>(D30/C30)*100</f>
        <v>22.759999999999998</v>
      </c>
      <c r="F30" s="76"/>
      <c r="G30" s="76"/>
      <c r="H30" s="76"/>
      <c r="I30" s="76"/>
      <c r="J30" s="76"/>
      <c r="K30" s="76"/>
      <c r="L30" s="76"/>
      <c r="M30" s="76"/>
      <c r="N30" s="76"/>
    </row>
    <row r="31" spans="1:14" ht="15.75" thickBot="1">
      <c r="A31" s="235"/>
      <c r="B31" s="236" t="s">
        <v>391</v>
      </c>
      <c r="C31" s="236">
        <v>0</v>
      </c>
      <c r="D31" s="237" t="s">
        <v>396</v>
      </c>
      <c r="E31" s="100"/>
      <c r="F31" s="76"/>
      <c r="G31" s="76"/>
      <c r="H31" s="76"/>
      <c r="I31" s="76"/>
      <c r="J31" s="76"/>
      <c r="K31" s="76"/>
      <c r="L31" s="76"/>
      <c r="M31" s="76"/>
      <c r="N31" s="76"/>
    </row>
    <row r="32" spans="1:14" ht="15">
      <c r="A32" s="101"/>
      <c r="B32" s="9"/>
      <c r="C32" s="9"/>
      <c r="D32" s="216"/>
      <c r="E32" s="97"/>
      <c r="F32" s="76"/>
      <c r="G32" s="76"/>
      <c r="H32" s="76"/>
      <c r="I32" s="76"/>
      <c r="J32" s="76"/>
      <c r="K32" s="76"/>
      <c r="L32" s="76"/>
      <c r="M32" s="76"/>
      <c r="N32" s="76"/>
    </row>
    <row r="33" spans="5:17" ht="15">
      <c r="E33" s="76"/>
      <c r="F33" s="97"/>
      <c r="G33" s="97"/>
      <c r="H33" s="97"/>
      <c r="I33" s="76"/>
      <c r="J33" s="76"/>
      <c r="K33" s="76"/>
      <c r="L33" s="76"/>
      <c r="M33" s="76"/>
      <c r="N33" s="76"/>
      <c r="O33" s="76"/>
      <c r="P33" s="76"/>
      <c r="Q33" s="76"/>
    </row>
    <row r="34" spans="5:17" ht="15.75" thickBot="1">
      <c r="E34" s="76"/>
      <c r="F34" s="97"/>
      <c r="G34" s="97"/>
      <c r="H34" s="97"/>
      <c r="I34" s="76"/>
      <c r="J34" s="76"/>
      <c r="K34" s="76"/>
      <c r="L34" s="76"/>
      <c r="M34" s="76"/>
      <c r="N34" s="76"/>
      <c r="O34" s="76"/>
      <c r="P34" s="76"/>
      <c r="Q34" s="76"/>
    </row>
    <row r="35" spans="1:17" ht="45.75" thickBot="1">
      <c r="A35" s="213" t="s">
        <v>196</v>
      </c>
      <c r="B35" s="213" t="s">
        <v>197</v>
      </c>
      <c r="C35" s="214" t="s">
        <v>198</v>
      </c>
      <c r="D35" s="279">
        <v>43560</v>
      </c>
      <c r="E35" s="210"/>
      <c r="F35" s="97"/>
      <c r="G35" s="97"/>
      <c r="H35" s="97"/>
      <c r="I35" s="76"/>
      <c r="J35" s="76"/>
      <c r="K35" s="76"/>
      <c r="L35" s="76"/>
      <c r="M35" s="76"/>
      <c r="N35" s="76"/>
      <c r="O35" s="76"/>
      <c r="P35" s="76"/>
      <c r="Q35" s="76"/>
    </row>
    <row r="36" spans="1:17" ht="60.75" thickBot="1">
      <c r="A36" s="213"/>
      <c r="B36" s="213" t="s">
        <v>199</v>
      </c>
      <c r="C36" s="214" t="s">
        <v>200</v>
      </c>
      <c r="D36" s="137" t="s">
        <v>201</v>
      </c>
      <c r="E36" s="44" t="s">
        <v>140</v>
      </c>
      <c r="F36" s="97"/>
      <c r="G36" s="97"/>
      <c r="H36" s="97"/>
      <c r="I36" s="76"/>
      <c r="J36" s="76"/>
      <c r="K36" s="76"/>
      <c r="L36" s="76"/>
      <c r="M36" s="76"/>
      <c r="N36" s="76"/>
      <c r="O36" s="76"/>
      <c r="P36" s="76"/>
      <c r="Q36" s="76"/>
    </row>
    <row r="37" spans="1:17" ht="15.75" thickBot="1">
      <c r="A37" s="220" t="s">
        <v>378</v>
      </c>
      <c r="B37" s="221" t="s">
        <v>379</v>
      </c>
      <c r="C37" s="222" t="s">
        <v>393</v>
      </c>
      <c r="D37" s="223">
        <v>6.74</v>
      </c>
      <c r="E37" s="100"/>
      <c r="F37" s="97"/>
      <c r="G37" s="97"/>
      <c r="H37" s="97"/>
      <c r="I37" s="76"/>
      <c r="J37" s="76"/>
      <c r="K37" s="76"/>
      <c r="L37" s="76"/>
      <c r="M37" s="76"/>
      <c r="N37" s="76"/>
      <c r="O37" s="76"/>
      <c r="P37" s="76"/>
      <c r="Q37" s="76"/>
    </row>
    <row r="38" spans="1:17" ht="15.75" thickBot="1">
      <c r="A38" s="224" t="s">
        <v>464</v>
      </c>
      <c r="B38" s="225" t="s">
        <v>380</v>
      </c>
      <c r="C38" s="226">
        <v>0.2</v>
      </c>
      <c r="D38" s="227">
        <v>0.02</v>
      </c>
      <c r="E38" s="100">
        <f>(D38/C38)*100</f>
        <v>10</v>
      </c>
      <c r="F38" s="97"/>
      <c r="G38" s="97"/>
      <c r="H38" s="97"/>
      <c r="I38" s="76"/>
      <c r="J38" s="76"/>
      <c r="K38" s="76"/>
      <c r="L38" s="76"/>
      <c r="M38" s="76"/>
      <c r="N38" s="76"/>
      <c r="O38" s="76"/>
      <c r="P38" s="76"/>
      <c r="Q38" s="76"/>
    </row>
    <row r="39" spans="1:17" ht="15.75" thickBot="1">
      <c r="A39" s="228"/>
      <c r="B39" s="225" t="s">
        <v>381</v>
      </c>
      <c r="C39" s="226">
        <v>0.5</v>
      </c>
      <c r="D39" s="227">
        <v>0.35</v>
      </c>
      <c r="E39" s="100">
        <f>(D39/C39)*100</f>
        <v>70</v>
      </c>
      <c r="F39" s="97"/>
      <c r="G39" s="97"/>
      <c r="H39" s="97"/>
      <c r="I39" s="76"/>
      <c r="J39" s="76"/>
      <c r="K39" s="76"/>
      <c r="L39" s="76"/>
      <c r="M39" s="76"/>
      <c r="N39" s="76"/>
      <c r="O39" s="76"/>
      <c r="P39" s="76"/>
      <c r="Q39" s="76"/>
    </row>
    <row r="40" spans="1:17" ht="15.75" thickBot="1">
      <c r="A40" s="228"/>
      <c r="B40" s="225" t="s">
        <v>449</v>
      </c>
      <c r="C40" s="226">
        <v>50</v>
      </c>
      <c r="D40" s="227">
        <v>7.57</v>
      </c>
      <c r="E40" s="100">
        <f>(D40/C40)*100</f>
        <v>15.14</v>
      </c>
      <c r="F40" s="97"/>
      <c r="G40" s="97"/>
      <c r="H40" s="97"/>
      <c r="I40" s="76"/>
      <c r="J40" s="76"/>
      <c r="K40" s="76"/>
      <c r="L40" s="76"/>
      <c r="M40" s="76"/>
      <c r="N40" s="76"/>
      <c r="O40" s="76"/>
      <c r="P40" s="76"/>
      <c r="Q40" s="76"/>
    </row>
    <row r="41" spans="1:17" ht="15.75" thickBot="1">
      <c r="A41" s="228"/>
      <c r="B41" s="225" t="s">
        <v>450</v>
      </c>
      <c r="C41" s="226">
        <v>0.1</v>
      </c>
      <c r="D41" s="227">
        <v>0.08</v>
      </c>
      <c r="E41" s="100">
        <f>(D41/C41)*100</f>
        <v>80</v>
      </c>
      <c r="F41" s="97"/>
      <c r="G41" s="97"/>
      <c r="H41" s="97"/>
      <c r="I41" s="76"/>
      <c r="J41" s="76"/>
      <c r="K41" s="76"/>
      <c r="L41" s="76"/>
      <c r="M41" s="76"/>
      <c r="N41" s="76"/>
      <c r="O41" s="76"/>
      <c r="P41" s="76"/>
      <c r="Q41" s="76"/>
    </row>
    <row r="42" spans="1:17" ht="15.75" thickBot="1">
      <c r="A42" s="228"/>
      <c r="B42" s="225" t="s">
        <v>382</v>
      </c>
      <c r="C42" s="226" t="s">
        <v>392</v>
      </c>
      <c r="D42" s="226" t="s">
        <v>392</v>
      </c>
      <c r="E42" s="100"/>
      <c r="F42" s="97"/>
      <c r="G42" s="97"/>
      <c r="H42" s="97"/>
      <c r="I42" s="76"/>
      <c r="J42" s="76"/>
      <c r="K42" s="76"/>
      <c r="L42" s="76"/>
      <c r="M42" s="76"/>
      <c r="N42" s="76"/>
      <c r="O42" s="76"/>
      <c r="P42" s="76"/>
      <c r="Q42" s="76"/>
    </row>
    <row r="43" spans="1:17" ht="15">
      <c r="A43" s="228"/>
      <c r="B43" s="225" t="s">
        <v>383</v>
      </c>
      <c r="C43" s="226" t="s">
        <v>392</v>
      </c>
      <c r="D43" s="226" t="s">
        <v>392</v>
      </c>
      <c r="E43" s="100"/>
      <c r="F43" s="97"/>
      <c r="G43" s="97"/>
      <c r="H43" s="97"/>
      <c r="I43" s="76"/>
      <c r="J43" s="76"/>
      <c r="K43" s="76"/>
      <c r="L43" s="76"/>
      <c r="M43" s="76"/>
      <c r="N43" s="76"/>
      <c r="O43" s="76"/>
      <c r="P43" s="76"/>
      <c r="Q43" s="76"/>
    </row>
    <row r="44" spans="1:17" ht="15.75" thickBot="1">
      <c r="A44" s="229"/>
      <c r="B44" s="230" t="s">
        <v>394</v>
      </c>
      <c r="C44" s="231">
        <v>0</v>
      </c>
      <c r="D44" s="227">
        <v>0</v>
      </c>
      <c r="E44" s="100"/>
      <c r="F44" s="97"/>
      <c r="G44" s="97"/>
      <c r="H44" s="97"/>
      <c r="I44" s="76"/>
      <c r="J44" s="76"/>
      <c r="K44" s="76"/>
      <c r="L44" s="76"/>
      <c r="M44" s="76"/>
      <c r="N44" s="76"/>
      <c r="O44" s="76"/>
      <c r="P44" s="76"/>
      <c r="Q44" s="76"/>
    </row>
    <row r="45" spans="1:17" ht="15.75" thickBot="1">
      <c r="A45" s="229"/>
      <c r="B45" s="230" t="s">
        <v>384</v>
      </c>
      <c r="C45" s="231">
        <v>0</v>
      </c>
      <c r="D45" s="217">
        <v>0</v>
      </c>
      <c r="E45" s="100"/>
      <c r="F45" s="97"/>
      <c r="G45" s="97"/>
      <c r="H45" s="97"/>
      <c r="I45" s="76"/>
      <c r="J45" s="76"/>
      <c r="K45" s="76"/>
      <c r="L45" s="76"/>
      <c r="M45" s="76"/>
      <c r="N45" s="76"/>
      <c r="O45" s="76"/>
      <c r="P45" s="76"/>
      <c r="Q45" s="76"/>
    </row>
    <row r="46" spans="1:17" ht="15.75" thickBot="1">
      <c r="A46" s="229"/>
      <c r="B46" s="230" t="s">
        <v>385</v>
      </c>
      <c r="C46" s="231">
        <v>0</v>
      </c>
      <c r="D46" s="217">
        <v>0</v>
      </c>
      <c r="E46" s="100"/>
      <c r="F46" s="97"/>
      <c r="G46" s="97"/>
      <c r="H46" s="97"/>
      <c r="I46" s="76"/>
      <c r="J46" s="76"/>
      <c r="K46" s="76"/>
      <c r="L46" s="76"/>
      <c r="M46" s="76"/>
      <c r="N46" s="76"/>
      <c r="O46" s="76"/>
      <c r="P46" s="76"/>
      <c r="Q46" s="76"/>
    </row>
    <row r="47" spans="1:17" ht="15.75" thickBot="1">
      <c r="A47" s="229"/>
      <c r="B47" s="230" t="s">
        <v>395</v>
      </c>
      <c r="C47" s="231">
        <v>10</v>
      </c>
      <c r="D47" s="217" t="s">
        <v>396</v>
      </c>
      <c r="E47" s="100"/>
      <c r="F47" s="97"/>
      <c r="G47" s="97"/>
      <c r="H47" s="97"/>
      <c r="I47" s="76"/>
      <c r="J47" s="76"/>
      <c r="K47" s="76"/>
      <c r="L47" s="76"/>
      <c r="M47" s="76"/>
      <c r="N47" s="76"/>
      <c r="O47" s="76"/>
      <c r="P47" s="76"/>
      <c r="Q47" s="76"/>
    </row>
    <row r="48" spans="1:17" ht="15.75" thickBot="1">
      <c r="A48" s="229"/>
      <c r="B48" s="230" t="s">
        <v>397</v>
      </c>
      <c r="C48" s="231">
        <v>5</v>
      </c>
      <c r="D48" s="217" t="s">
        <v>396</v>
      </c>
      <c r="E48" s="100"/>
      <c r="F48" s="97"/>
      <c r="G48" s="97"/>
      <c r="H48" s="97"/>
      <c r="I48" s="76"/>
      <c r="J48" s="76"/>
      <c r="K48" s="76"/>
      <c r="L48" s="76"/>
      <c r="M48" s="76"/>
      <c r="N48" s="76"/>
      <c r="O48" s="76"/>
      <c r="P48" s="76"/>
      <c r="Q48" s="76"/>
    </row>
    <row r="49" spans="1:17" ht="15.75" thickBot="1">
      <c r="A49" s="232"/>
      <c r="B49" s="230" t="s">
        <v>386</v>
      </c>
      <c r="C49" s="231">
        <v>200</v>
      </c>
      <c r="D49" s="217">
        <v>66.8</v>
      </c>
      <c r="E49" s="100">
        <f>(D49/C49)*100</f>
        <v>33.4</v>
      </c>
      <c r="F49" s="97"/>
      <c r="G49" s="97"/>
      <c r="H49" s="97"/>
      <c r="I49" s="76"/>
      <c r="J49" s="76"/>
      <c r="K49" s="76"/>
      <c r="L49" s="76"/>
      <c r="M49" s="76"/>
      <c r="N49" s="76"/>
      <c r="O49" s="76"/>
      <c r="P49" s="76"/>
      <c r="Q49" s="76"/>
    </row>
    <row r="50" spans="1:17" ht="15.75" thickBot="1">
      <c r="A50" s="218"/>
      <c r="B50" s="233" t="s">
        <v>387</v>
      </c>
      <c r="C50" s="234">
        <v>200</v>
      </c>
      <c r="D50" s="203">
        <v>55.8</v>
      </c>
      <c r="E50" s="100">
        <f>(D50/C50)*100</f>
        <v>27.9</v>
      </c>
      <c r="F50" s="97"/>
      <c r="G50" s="97"/>
      <c r="H50" s="97"/>
      <c r="I50" s="76"/>
      <c r="J50" s="76"/>
      <c r="K50" s="76"/>
      <c r="L50" s="76"/>
      <c r="M50" s="76"/>
      <c r="N50" s="76"/>
      <c r="O50" s="76"/>
      <c r="P50" s="76"/>
      <c r="Q50" s="76"/>
    </row>
    <row r="51" spans="1:17" ht="15.75" thickBot="1">
      <c r="A51" s="235"/>
      <c r="B51" s="236" t="s">
        <v>388</v>
      </c>
      <c r="C51" s="226" t="s">
        <v>392</v>
      </c>
      <c r="D51" s="226" t="s">
        <v>392</v>
      </c>
      <c r="E51" s="100"/>
      <c r="F51" s="97"/>
      <c r="G51" s="97"/>
      <c r="H51" s="97"/>
      <c r="I51" s="76"/>
      <c r="J51" s="76"/>
      <c r="K51" s="76"/>
      <c r="L51" s="76"/>
      <c r="M51" s="76"/>
      <c r="N51" s="76"/>
      <c r="O51" s="76"/>
      <c r="P51" s="76"/>
      <c r="Q51" s="76"/>
    </row>
    <row r="52" spans="1:16" ht="15.75" thickBot="1">
      <c r="A52" s="235"/>
      <c r="B52" s="236" t="s">
        <v>389</v>
      </c>
      <c r="C52" s="226" t="s">
        <v>392</v>
      </c>
      <c r="D52" s="226" t="s">
        <v>392</v>
      </c>
      <c r="E52" s="100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</row>
    <row r="53" spans="1:5" ht="15.75" thickBot="1">
      <c r="A53" s="235"/>
      <c r="B53" s="236" t="s">
        <v>390</v>
      </c>
      <c r="C53" s="236">
        <v>2500</v>
      </c>
      <c r="D53" s="237">
        <v>552</v>
      </c>
      <c r="E53" s="100">
        <f>(D53/C53)*100</f>
        <v>22.08</v>
      </c>
    </row>
    <row r="54" spans="1:5" ht="15.75" thickBot="1">
      <c r="A54" s="235"/>
      <c r="B54" s="236" t="s">
        <v>391</v>
      </c>
      <c r="C54" s="236">
        <v>0</v>
      </c>
      <c r="D54" s="237" t="s">
        <v>396</v>
      </c>
      <c r="E54" s="100"/>
    </row>
    <row r="55" ht="15">
      <c r="A55" s="2"/>
    </row>
    <row r="56" spans="1:5" ht="15">
      <c r="A56" s="112" t="s">
        <v>371</v>
      </c>
      <c r="B56" s="112" t="s">
        <v>373</v>
      </c>
      <c r="C56" s="112" t="s">
        <v>372</v>
      </c>
      <c r="D56" s="112" t="s">
        <v>374</v>
      </c>
      <c r="E56" s="112"/>
    </row>
    <row r="60" ht="15">
      <c r="A60" s="133"/>
    </row>
    <row r="61" spans="1:5" ht="15">
      <c r="A61" s="208" t="s">
        <v>202</v>
      </c>
      <c r="B61" s="208"/>
      <c r="C61" s="208"/>
      <c r="D61" s="208"/>
      <c r="E61" s="208"/>
    </row>
    <row r="62" spans="1:4" ht="15.75" thickBot="1">
      <c r="A62" s="133"/>
      <c r="B62" s="134"/>
      <c r="C62" s="134"/>
      <c r="D62" s="134"/>
    </row>
    <row r="63" spans="1:4" ht="12.75" customHeight="1" thickBot="1">
      <c r="A63" s="207" t="s">
        <v>203</v>
      </c>
      <c r="B63" s="207"/>
      <c r="C63" s="207"/>
      <c r="D63" s="40" t="s">
        <v>406</v>
      </c>
    </row>
    <row r="64" spans="1:4" ht="12.75" customHeight="1" thickBot="1">
      <c r="A64" s="207" t="s">
        <v>194</v>
      </c>
      <c r="B64" s="207"/>
      <c r="C64" s="207"/>
      <c r="D64" s="40"/>
    </row>
    <row r="66" spans="1:2" ht="45.75" thickBot="1">
      <c r="A66" s="135" t="s">
        <v>204</v>
      </c>
      <c r="B66" s="32"/>
    </row>
    <row r="67" spans="4:5" ht="15.75" thickBot="1">
      <c r="D67" s="136"/>
      <c r="E67" s="91"/>
    </row>
    <row r="68" spans="1:5" ht="12.75" customHeight="1" thickBot="1">
      <c r="A68" s="213" t="s">
        <v>205</v>
      </c>
      <c r="B68" s="213" t="s">
        <v>197</v>
      </c>
      <c r="C68" s="214" t="s">
        <v>198</v>
      </c>
      <c r="D68" s="210" t="s">
        <v>134</v>
      </c>
      <c r="E68" s="210"/>
    </row>
    <row r="69" spans="1:5" ht="45" customHeight="1" thickBot="1">
      <c r="A69" s="213"/>
      <c r="B69" s="213" t="s">
        <v>199</v>
      </c>
      <c r="C69" s="214" t="s">
        <v>200</v>
      </c>
      <c r="D69" s="137" t="s">
        <v>201</v>
      </c>
      <c r="E69" s="44" t="s">
        <v>140</v>
      </c>
    </row>
    <row r="70" spans="1:5" ht="15.75" thickBot="1">
      <c r="A70" s="211" t="s">
        <v>375</v>
      </c>
      <c r="B70" s="138"/>
      <c r="C70" s="139"/>
      <c r="D70" s="140"/>
      <c r="E70" s="80"/>
    </row>
    <row r="71" spans="1:5" ht="15.75" thickBot="1">
      <c r="A71" s="211"/>
      <c r="B71" s="26"/>
      <c r="C71" s="141"/>
      <c r="D71" s="142"/>
      <c r="E71" s="80"/>
    </row>
    <row r="72" spans="1:5" ht="15.75" thickBot="1">
      <c r="A72" s="211"/>
      <c r="B72" s="26"/>
      <c r="C72" s="141"/>
      <c r="D72" s="142"/>
      <c r="E72" s="80"/>
    </row>
    <row r="73" spans="1:5" ht="15.75" thickBot="1">
      <c r="A73" s="211"/>
      <c r="B73" s="26"/>
      <c r="C73" s="141"/>
      <c r="D73" s="142"/>
      <c r="E73" s="80"/>
    </row>
    <row r="74" spans="1:5" ht="15.75" thickBot="1">
      <c r="A74" s="211"/>
      <c r="B74" s="26"/>
      <c r="C74" s="141"/>
      <c r="D74" s="142"/>
      <c r="E74" s="80"/>
    </row>
    <row r="75" spans="1:5" ht="15.75" thickBot="1">
      <c r="A75" s="211"/>
      <c r="B75" s="26"/>
      <c r="C75" s="141"/>
      <c r="D75" s="142"/>
      <c r="E75" s="80"/>
    </row>
    <row r="76" spans="1:5" ht="15">
      <c r="A76" s="211"/>
      <c r="B76" s="26"/>
      <c r="C76" s="141"/>
      <c r="D76" s="142"/>
      <c r="E76" s="80"/>
    </row>
    <row r="77" spans="1:5" ht="15.75" thickBot="1">
      <c r="A77" s="212" t="s">
        <v>375</v>
      </c>
      <c r="B77" s="26"/>
      <c r="C77" s="141"/>
      <c r="D77" s="143"/>
      <c r="E77" s="80"/>
    </row>
    <row r="78" spans="1:5" ht="15.75" thickBot="1">
      <c r="A78" s="212"/>
      <c r="B78" s="26"/>
      <c r="C78" s="141"/>
      <c r="D78" s="144"/>
      <c r="E78" s="80"/>
    </row>
    <row r="79" spans="1:5" ht="15.75" thickBot="1">
      <c r="A79" s="212"/>
      <c r="B79" s="26"/>
      <c r="C79" s="141"/>
      <c r="D79" s="144"/>
      <c r="E79" s="80"/>
    </row>
    <row r="80" spans="1:5" ht="15.75" thickBot="1">
      <c r="A80" s="212"/>
      <c r="B80" s="26"/>
      <c r="C80" s="141"/>
      <c r="D80" s="144"/>
      <c r="E80" s="80"/>
    </row>
    <row r="81" spans="1:5" ht="15.75" thickBot="1">
      <c r="A81" s="212"/>
      <c r="B81" s="26"/>
      <c r="C81" s="141"/>
      <c r="D81" s="144"/>
      <c r="E81" s="80"/>
    </row>
    <row r="82" spans="1:5" ht="15.75" thickBot="1">
      <c r="A82" s="212"/>
      <c r="B82" s="26"/>
      <c r="C82" s="141"/>
      <c r="D82" s="144"/>
      <c r="E82" s="80"/>
    </row>
    <row r="83" spans="1:5" ht="15.75" thickBot="1">
      <c r="A83" s="212"/>
      <c r="B83" s="31"/>
      <c r="C83" s="145"/>
      <c r="D83" s="146"/>
      <c r="E83" s="74"/>
    </row>
    <row r="84" ht="15.75" thickBot="1">
      <c r="A84" s="1" t="s">
        <v>412</v>
      </c>
    </row>
    <row r="85" spans="1:5" ht="45.75" thickBot="1">
      <c r="A85" s="213" t="s">
        <v>196</v>
      </c>
      <c r="B85" s="213" t="s">
        <v>197</v>
      </c>
      <c r="C85" s="214" t="s">
        <v>198</v>
      </c>
      <c r="D85" s="238" t="s">
        <v>465</v>
      </c>
      <c r="E85" s="210"/>
    </row>
    <row r="86" spans="1:5" ht="60.75" thickBot="1">
      <c r="A86" s="213"/>
      <c r="B86" s="213" t="s">
        <v>199</v>
      </c>
      <c r="C86" s="214" t="s">
        <v>200</v>
      </c>
      <c r="D86" s="137" t="s">
        <v>201</v>
      </c>
      <c r="E86" s="44" t="s">
        <v>140</v>
      </c>
    </row>
    <row r="87" spans="1:5" ht="15.75" thickBot="1">
      <c r="A87" s="220" t="s">
        <v>378</v>
      </c>
      <c r="B87" s="221" t="s">
        <v>411</v>
      </c>
      <c r="C87" s="222" t="s">
        <v>393</v>
      </c>
      <c r="D87" s="223">
        <v>7.34</v>
      </c>
      <c r="E87" s="100"/>
    </row>
    <row r="88" spans="1:5" ht="15.75" thickBot="1">
      <c r="A88" s="224" t="s">
        <v>466</v>
      </c>
      <c r="B88" s="225" t="s">
        <v>380</v>
      </c>
      <c r="C88" s="226">
        <v>0.2</v>
      </c>
      <c r="D88" s="227">
        <v>0.1</v>
      </c>
      <c r="E88" s="100">
        <f>(D88/C88)*100</f>
        <v>50</v>
      </c>
    </row>
    <row r="89" spans="1:5" ht="15.75" thickBot="1">
      <c r="A89" s="228"/>
      <c r="B89" s="225" t="s">
        <v>381</v>
      </c>
      <c r="C89" s="226">
        <v>0.5</v>
      </c>
      <c r="D89" s="227">
        <v>0.21</v>
      </c>
      <c r="E89" s="100">
        <f>(D89/C89)*100</f>
        <v>42</v>
      </c>
    </row>
    <row r="90" spans="1:5" ht="15.75" thickBot="1">
      <c r="A90" s="228"/>
      <c r="B90" s="225" t="s">
        <v>449</v>
      </c>
      <c r="C90" s="226">
        <v>50</v>
      </c>
      <c r="D90" s="227">
        <v>6.48</v>
      </c>
      <c r="E90" s="100">
        <f>(D90/C90)*100</f>
        <v>12.960000000000003</v>
      </c>
    </row>
    <row r="91" spans="1:5" ht="15.75" thickBot="1">
      <c r="A91" s="228"/>
      <c r="B91" s="225" t="s">
        <v>450</v>
      </c>
      <c r="C91" s="226">
        <v>0.1</v>
      </c>
      <c r="D91" s="227">
        <v>0.07</v>
      </c>
      <c r="E91" s="100">
        <f>(D91/C91)*100</f>
        <v>70</v>
      </c>
    </row>
    <row r="92" spans="1:5" ht="15.75" thickBot="1">
      <c r="A92" s="228"/>
      <c r="B92" s="225" t="s">
        <v>382</v>
      </c>
      <c r="C92" s="226" t="s">
        <v>392</v>
      </c>
      <c r="D92" s="226" t="s">
        <v>392</v>
      </c>
      <c r="E92" s="100"/>
    </row>
    <row r="93" spans="1:5" ht="15">
      <c r="A93" s="228"/>
      <c r="B93" s="225" t="s">
        <v>383</v>
      </c>
      <c r="C93" s="226" t="s">
        <v>392</v>
      </c>
      <c r="D93" s="226" t="s">
        <v>392</v>
      </c>
      <c r="E93" s="100"/>
    </row>
    <row r="94" spans="1:5" ht="15.75" thickBot="1">
      <c r="A94" s="229"/>
      <c r="B94" s="230" t="s">
        <v>394</v>
      </c>
      <c r="C94" s="231">
        <v>0</v>
      </c>
      <c r="D94" s="227">
        <v>0</v>
      </c>
      <c r="E94" s="100"/>
    </row>
    <row r="95" spans="1:5" ht="15.75" thickBot="1">
      <c r="A95" s="229"/>
      <c r="B95" s="230" t="s">
        <v>384</v>
      </c>
      <c r="C95" s="231">
        <v>0</v>
      </c>
      <c r="D95" s="217">
        <v>0</v>
      </c>
      <c r="E95" s="100"/>
    </row>
    <row r="96" spans="1:5" ht="15.75" thickBot="1">
      <c r="A96" s="229"/>
      <c r="B96" s="230" t="s">
        <v>385</v>
      </c>
      <c r="C96" s="231">
        <v>0</v>
      </c>
      <c r="D96" s="217">
        <v>0</v>
      </c>
      <c r="E96" s="100"/>
    </row>
    <row r="97" spans="1:5" ht="15.75" thickBot="1">
      <c r="A97" s="229"/>
      <c r="B97" s="230" t="s">
        <v>395</v>
      </c>
      <c r="C97" s="231">
        <v>10</v>
      </c>
      <c r="D97" s="217" t="s">
        <v>396</v>
      </c>
      <c r="E97" s="100"/>
    </row>
    <row r="98" spans="1:5" ht="15.75" thickBot="1">
      <c r="A98" s="229"/>
      <c r="B98" s="230" t="s">
        <v>397</v>
      </c>
      <c r="C98" s="231">
        <v>5</v>
      </c>
      <c r="D98" s="217" t="s">
        <v>396</v>
      </c>
      <c r="E98" s="100"/>
    </row>
    <row r="99" spans="1:5" ht="15.75" thickBot="1">
      <c r="A99" s="232"/>
      <c r="B99" s="230" t="s">
        <v>386</v>
      </c>
      <c r="C99" s="231">
        <v>200</v>
      </c>
      <c r="D99" s="217">
        <v>41.9</v>
      </c>
      <c r="E99" s="100">
        <f>(D99/C99)*100</f>
        <v>20.95</v>
      </c>
    </row>
    <row r="100" spans="1:5" ht="15.75" thickBot="1">
      <c r="A100" s="218"/>
      <c r="B100" s="233" t="s">
        <v>387</v>
      </c>
      <c r="C100" s="234">
        <v>200</v>
      </c>
      <c r="D100" s="203">
        <v>65.7</v>
      </c>
      <c r="E100" s="100">
        <f>(D100/C100)*100</f>
        <v>32.85</v>
      </c>
    </row>
    <row r="101" spans="1:5" ht="15.75" thickBot="1">
      <c r="A101" s="235"/>
      <c r="B101" s="236" t="s">
        <v>388</v>
      </c>
      <c r="C101" s="226" t="s">
        <v>392</v>
      </c>
      <c r="D101" s="226" t="s">
        <v>392</v>
      </c>
      <c r="E101" s="100"/>
    </row>
    <row r="102" spans="1:5" ht="15.75" thickBot="1">
      <c r="A102" s="235"/>
      <c r="B102" s="236" t="s">
        <v>389</v>
      </c>
      <c r="C102" s="226" t="s">
        <v>392</v>
      </c>
      <c r="D102" s="226" t="s">
        <v>392</v>
      </c>
      <c r="E102" s="100"/>
    </row>
    <row r="103" spans="1:5" ht="15.75" thickBot="1">
      <c r="A103" s="235"/>
      <c r="B103" s="236" t="s">
        <v>390</v>
      </c>
      <c r="C103" s="236">
        <v>2500</v>
      </c>
      <c r="D103" s="237">
        <v>551</v>
      </c>
      <c r="E103" s="100">
        <f>(D103/C103)*100</f>
        <v>22.040000000000003</v>
      </c>
    </row>
    <row r="104" spans="1:5" ht="15.75" thickBot="1">
      <c r="A104" s="235"/>
      <c r="B104" s="236" t="s">
        <v>391</v>
      </c>
      <c r="C104" s="236">
        <v>0</v>
      </c>
      <c r="D104" s="237" t="s">
        <v>396</v>
      </c>
      <c r="E104" s="100"/>
    </row>
    <row r="105" spans="1:5" ht="15">
      <c r="A105" s="101"/>
      <c r="B105" s="9"/>
      <c r="C105" s="9"/>
      <c r="D105" s="216"/>
      <c r="E105" s="97"/>
    </row>
    <row r="106" ht="15">
      <c r="E106" s="76"/>
    </row>
    <row r="107" ht="15.75" thickBot="1">
      <c r="E107" s="76"/>
    </row>
    <row r="108" spans="1:5" ht="45.75" thickBot="1">
      <c r="A108" s="213" t="s">
        <v>196</v>
      </c>
      <c r="B108" s="213" t="s">
        <v>197</v>
      </c>
      <c r="C108" s="214" t="s">
        <v>198</v>
      </c>
      <c r="D108" s="279">
        <v>43738</v>
      </c>
      <c r="E108" s="210"/>
    </row>
    <row r="109" spans="1:5" ht="60.75" thickBot="1">
      <c r="A109" s="213"/>
      <c r="B109" s="213" t="s">
        <v>199</v>
      </c>
      <c r="C109" s="214" t="s">
        <v>200</v>
      </c>
      <c r="D109" s="137" t="s">
        <v>201</v>
      </c>
      <c r="E109" s="44" t="s">
        <v>140</v>
      </c>
    </row>
    <row r="110" spans="1:5" ht="15.75" thickBot="1">
      <c r="A110" s="220" t="s">
        <v>378</v>
      </c>
      <c r="B110" s="221" t="s">
        <v>379</v>
      </c>
      <c r="C110" s="222" t="s">
        <v>393</v>
      </c>
      <c r="D110" s="223">
        <v>6.24</v>
      </c>
      <c r="E110" s="100"/>
    </row>
    <row r="111" spans="1:5" ht="15.75" thickBot="1">
      <c r="A111" s="224" t="s">
        <v>467</v>
      </c>
      <c r="B111" s="225" t="s">
        <v>380</v>
      </c>
      <c r="C111" s="226">
        <v>0.2</v>
      </c>
      <c r="D111" s="227">
        <v>0.05</v>
      </c>
      <c r="E111" s="100">
        <f>(D111/C111)*100</f>
        <v>25</v>
      </c>
    </row>
    <row r="112" spans="1:5" ht="15.75" thickBot="1">
      <c r="A112" s="228"/>
      <c r="B112" s="225" t="s">
        <v>381</v>
      </c>
      <c r="C112" s="226">
        <v>0.5</v>
      </c>
      <c r="D112" s="227">
        <v>0.19</v>
      </c>
      <c r="E112" s="100">
        <f>(D112/C112)*100</f>
        <v>38</v>
      </c>
    </row>
    <row r="113" spans="1:5" ht="15.75" thickBot="1">
      <c r="A113" s="228"/>
      <c r="B113" s="225" t="s">
        <v>449</v>
      </c>
      <c r="C113" s="226">
        <v>50</v>
      </c>
      <c r="D113" s="227">
        <v>9.12</v>
      </c>
      <c r="E113" s="100">
        <f>(D113/C113)*100</f>
        <v>18.24</v>
      </c>
    </row>
    <row r="114" spans="1:5" ht="15.75" thickBot="1">
      <c r="A114" s="228"/>
      <c r="B114" s="225" t="s">
        <v>450</v>
      </c>
      <c r="C114" s="226">
        <v>0.1</v>
      </c>
      <c r="D114" s="227">
        <v>0.07</v>
      </c>
      <c r="E114" s="100">
        <f>(D114/C114)*100</f>
        <v>70</v>
      </c>
    </row>
    <row r="115" spans="1:5" ht="15.75" thickBot="1">
      <c r="A115" s="228"/>
      <c r="B115" s="225" t="s">
        <v>382</v>
      </c>
      <c r="C115" s="226" t="s">
        <v>392</v>
      </c>
      <c r="D115" s="226" t="s">
        <v>392</v>
      </c>
      <c r="E115" s="100"/>
    </row>
    <row r="116" spans="1:5" ht="15">
      <c r="A116" s="228"/>
      <c r="B116" s="225" t="s">
        <v>383</v>
      </c>
      <c r="C116" s="226" t="s">
        <v>392</v>
      </c>
      <c r="D116" s="226" t="s">
        <v>392</v>
      </c>
      <c r="E116" s="100"/>
    </row>
    <row r="117" spans="1:5" ht="15.75" thickBot="1">
      <c r="A117" s="229"/>
      <c r="B117" s="230" t="s">
        <v>394</v>
      </c>
      <c r="C117" s="231">
        <v>0</v>
      </c>
      <c r="D117" s="227">
        <v>0</v>
      </c>
      <c r="E117" s="100"/>
    </row>
    <row r="118" spans="1:5" ht="15.75" thickBot="1">
      <c r="A118" s="229"/>
      <c r="B118" s="230" t="s">
        <v>384</v>
      </c>
      <c r="C118" s="231">
        <v>0</v>
      </c>
      <c r="D118" s="217">
        <v>0</v>
      </c>
      <c r="E118" s="100"/>
    </row>
    <row r="119" spans="1:5" ht="15.75" thickBot="1">
      <c r="A119" s="229"/>
      <c r="B119" s="230" t="s">
        <v>385</v>
      </c>
      <c r="C119" s="231">
        <v>0</v>
      </c>
      <c r="D119" s="217">
        <v>0</v>
      </c>
      <c r="E119" s="100"/>
    </row>
    <row r="120" spans="1:5" ht="15.75" thickBot="1">
      <c r="A120" s="229"/>
      <c r="B120" s="230" t="s">
        <v>395</v>
      </c>
      <c r="C120" s="231">
        <v>10</v>
      </c>
      <c r="D120" s="217" t="s">
        <v>396</v>
      </c>
      <c r="E120" s="100"/>
    </row>
    <row r="121" spans="1:5" ht="15.75" thickBot="1">
      <c r="A121" s="229"/>
      <c r="B121" s="230" t="s">
        <v>397</v>
      </c>
      <c r="C121" s="231">
        <v>5</v>
      </c>
      <c r="D121" s="217" t="s">
        <v>396</v>
      </c>
      <c r="E121" s="100"/>
    </row>
    <row r="122" spans="1:5" ht="15.75" thickBot="1">
      <c r="A122" s="232"/>
      <c r="B122" s="230" t="s">
        <v>386</v>
      </c>
      <c r="C122" s="231">
        <v>200</v>
      </c>
      <c r="D122" s="217">
        <v>61.2</v>
      </c>
      <c r="E122" s="100">
        <f>(D122/C122)*100</f>
        <v>30.599999999999998</v>
      </c>
    </row>
    <row r="123" spans="1:5" ht="15.75" thickBot="1">
      <c r="A123" s="218"/>
      <c r="B123" s="233" t="s">
        <v>387</v>
      </c>
      <c r="C123" s="234">
        <v>200</v>
      </c>
      <c r="D123" s="203">
        <v>55.9</v>
      </c>
      <c r="E123" s="100">
        <f>(D123/C123)*100</f>
        <v>27.949999999999996</v>
      </c>
    </row>
    <row r="124" spans="1:5" ht="15.75" thickBot="1">
      <c r="A124" s="235"/>
      <c r="B124" s="236" t="s">
        <v>388</v>
      </c>
      <c r="C124" s="226" t="s">
        <v>392</v>
      </c>
      <c r="D124" s="226" t="s">
        <v>392</v>
      </c>
      <c r="E124" s="100"/>
    </row>
    <row r="125" spans="1:5" ht="15.75" thickBot="1">
      <c r="A125" s="235"/>
      <c r="B125" s="236" t="s">
        <v>389</v>
      </c>
      <c r="C125" s="226" t="s">
        <v>392</v>
      </c>
      <c r="D125" s="226" t="s">
        <v>392</v>
      </c>
      <c r="E125" s="100"/>
    </row>
    <row r="126" spans="1:5" ht="15.75" thickBot="1">
      <c r="A126" s="235"/>
      <c r="B126" s="236" t="s">
        <v>390</v>
      </c>
      <c r="C126" s="236">
        <v>2500</v>
      </c>
      <c r="D126" s="237">
        <v>552</v>
      </c>
      <c r="E126" s="100">
        <f>(D126/C126)*100</f>
        <v>22.08</v>
      </c>
    </row>
    <row r="127" spans="1:5" ht="15.75" thickBot="1">
      <c r="A127" s="235"/>
      <c r="B127" s="236" t="s">
        <v>391</v>
      </c>
      <c r="C127" s="236">
        <v>0</v>
      </c>
      <c r="D127" s="237" t="s">
        <v>396</v>
      </c>
      <c r="E127" s="100"/>
    </row>
    <row r="128" ht="15">
      <c r="A128" s="2"/>
    </row>
    <row r="129" spans="1:5" ht="15">
      <c r="A129" s="112" t="s">
        <v>371</v>
      </c>
      <c r="B129" s="112" t="s">
        <v>373</v>
      </c>
      <c r="C129" s="112" t="s">
        <v>372</v>
      </c>
      <c r="D129" s="112" t="s">
        <v>374</v>
      </c>
      <c r="E129" s="112"/>
    </row>
    <row r="133" ht="15">
      <c r="A133" s="133"/>
    </row>
    <row r="134" spans="1:5" ht="15">
      <c r="A134" s="208" t="s">
        <v>202</v>
      </c>
      <c r="B134" s="208"/>
      <c r="C134" s="208"/>
      <c r="D134" s="208"/>
      <c r="E134" s="208"/>
    </row>
    <row r="135" spans="1:4" ht="15.75" thickBot="1">
      <c r="A135" s="133"/>
      <c r="B135" s="134"/>
      <c r="C135" s="134"/>
      <c r="D135" s="134"/>
    </row>
    <row r="136" spans="1:4" ht="90.75" thickBot="1">
      <c r="A136" s="207" t="s">
        <v>203</v>
      </c>
      <c r="B136" s="207"/>
      <c r="C136" s="207"/>
      <c r="D136" s="40" t="s">
        <v>406</v>
      </c>
    </row>
    <row r="137" spans="1:4" ht="60.75" thickBot="1">
      <c r="A137" s="207" t="s">
        <v>194</v>
      </c>
      <c r="B137" s="207"/>
      <c r="C137" s="207"/>
      <c r="D137" s="40"/>
    </row>
    <row r="139" spans="1:2" ht="45.75" thickBot="1">
      <c r="A139" s="135" t="s">
        <v>204</v>
      </c>
      <c r="B139" s="32"/>
    </row>
    <row r="140" spans="4:5" ht="15.75" thickBot="1">
      <c r="D140" s="136"/>
      <c r="E140" s="91"/>
    </row>
    <row r="141" spans="1:5" ht="45.75" thickBot="1">
      <c r="A141" s="213" t="s">
        <v>205</v>
      </c>
      <c r="B141" s="213" t="s">
        <v>197</v>
      </c>
      <c r="C141" s="214" t="s">
        <v>198</v>
      </c>
      <c r="D141" s="210" t="s">
        <v>134</v>
      </c>
      <c r="E141" s="210"/>
    </row>
    <row r="142" spans="1:5" ht="60.75" thickBot="1">
      <c r="A142" s="213"/>
      <c r="B142" s="213" t="s">
        <v>199</v>
      </c>
      <c r="C142" s="214" t="s">
        <v>200</v>
      </c>
      <c r="D142" s="137" t="s">
        <v>201</v>
      </c>
      <c r="E142" s="44" t="s">
        <v>140</v>
      </c>
    </row>
    <row r="143" spans="1:5" ht="15.75" thickBot="1">
      <c r="A143" s="211" t="s">
        <v>375</v>
      </c>
      <c r="B143" s="138"/>
      <c r="C143" s="139"/>
      <c r="D143" s="140"/>
      <c r="E143" s="80"/>
    </row>
    <row r="144" spans="1:5" ht="15.75" thickBot="1">
      <c r="A144" s="211"/>
      <c r="B144" s="26"/>
      <c r="C144" s="141"/>
      <c r="D144" s="142"/>
      <c r="E144" s="80"/>
    </row>
    <row r="145" spans="1:5" ht="15.75" thickBot="1">
      <c r="A145" s="211"/>
      <c r="B145" s="26"/>
      <c r="C145" s="141"/>
      <c r="D145" s="142"/>
      <c r="E145" s="80"/>
    </row>
    <row r="146" spans="1:5" ht="15.75" thickBot="1">
      <c r="A146" s="211"/>
      <c r="B146" s="26"/>
      <c r="C146" s="141"/>
      <c r="D146" s="142"/>
      <c r="E146" s="80"/>
    </row>
    <row r="147" spans="1:5" ht="15.75" thickBot="1">
      <c r="A147" s="211"/>
      <c r="B147" s="26"/>
      <c r="C147" s="141"/>
      <c r="D147" s="142"/>
      <c r="E147" s="80"/>
    </row>
    <row r="148" spans="1:5" ht="15.75" thickBot="1">
      <c r="A148" s="211"/>
      <c r="B148" s="26"/>
      <c r="C148" s="141"/>
      <c r="D148" s="142"/>
      <c r="E148" s="80"/>
    </row>
    <row r="149" spans="1:5" ht="15">
      <c r="A149" s="211"/>
      <c r="B149" s="26"/>
      <c r="C149" s="141"/>
      <c r="D149" s="142"/>
      <c r="E149" s="80"/>
    </row>
    <row r="150" spans="1:5" ht="15.75" thickBot="1">
      <c r="A150" s="212" t="s">
        <v>375</v>
      </c>
      <c r="B150" s="26"/>
      <c r="C150" s="141"/>
      <c r="D150" s="143"/>
      <c r="E150" s="80"/>
    </row>
    <row r="151" spans="1:5" ht="15.75" thickBot="1">
      <c r="A151" s="212"/>
      <c r="B151" s="26"/>
      <c r="C151" s="141"/>
      <c r="D151" s="144"/>
      <c r="E151" s="80"/>
    </row>
    <row r="152" spans="1:5" ht="15.75" thickBot="1">
      <c r="A152" s="212"/>
      <c r="B152" s="26"/>
      <c r="C152" s="141"/>
      <c r="D152" s="144"/>
      <c r="E152" s="80"/>
    </row>
    <row r="153" spans="1:5" ht="15.75" thickBot="1">
      <c r="A153" s="212"/>
      <c r="B153" s="26"/>
      <c r="C153" s="141"/>
      <c r="D153" s="144"/>
      <c r="E153" s="80"/>
    </row>
    <row r="154" spans="1:5" ht="15.75" thickBot="1">
      <c r="A154" s="212"/>
      <c r="B154" s="26"/>
      <c r="C154" s="141"/>
      <c r="D154" s="144"/>
      <c r="E154" s="80"/>
    </row>
    <row r="155" spans="1:5" ht="15.75" thickBot="1">
      <c r="A155" s="212"/>
      <c r="B155" s="26"/>
      <c r="C155" s="141"/>
      <c r="D155" s="144"/>
      <c r="E155" s="80"/>
    </row>
    <row r="156" spans="1:5" ht="15.75" thickBot="1">
      <c r="A156" s="212"/>
      <c r="B156" s="31"/>
      <c r="C156" s="145"/>
      <c r="D156" s="146"/>
      <c r="E156" s="74"/>
    </row>
  </sheetData>
  <sheetProtection selectLockedCells="1" selectUnlockedCells="1"/>
  <printOptions/>
  <pageMargins left="0.39375" right="0.39375" top="0.39375" bottom="0.39375" header="0.5118055555555555" footer="0.5118055555555555"/>
  <pageSetup fitToHeight="1" fitToWidth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1"/>
  <sheetViews>
    <sheetView zoomScale="95" zoomScaleNormal="95" zoomScalePageLayoutView="0" workbookViewId="0" topLeftCell="A97">
      <selection activeCell="A85" sqref="A85"/>
    </sheetView>
  </sheetViews>
  <sheetFormatPr defaultColWidth="9.140625" defaultRowHeight="12.75"/>
  <cols>
    <col min="1" max="1" width="28.28125" style="1" customWidth="1"/>
    <col min="2" max="2" width="28.00390625" style="1" customWidth="1"/>
    <col min="3" max="3" width="23.421875" style="1" customWidth="1"/>
    <col min="4" max="4" width="20.7109375" style="1" customWidth="1"/>
    <col min="5" max="5" width="35.421875" style="1" customWidth="1"/>
    <col min="6" max="6" width="68.140625" style="1" customWidth="1"/>
    <col min="7" max="7" width="18.00390625" style="1" customWidth="1"/>
    <col min="8" max="8" width="19.28125" style="1" customWidth="1"/>
    <col min="9" max="16384" width="9.140625" style="1" customWidth="1"/>
  </cols>
  <sheetData>
    <row r="1" spans="1:14" ht="15">
      <c r="A1" s="292" t="s">
        <v>206</v>
      </c>
      <c r="B1" s="292"/>
      <c r="C1" s="292"/>
      <c r="D1" s="292"/>
      <c r="E1" s="292"/>
      <c r="F1" s="292"/>
      <c r="G1" s="7"/>
      <c r="H1" s="7"/>
      <c r="I1" s="7"/>
      <c r="J1" s="7"/>
      <c r="K1" s="7"/>
      <c r="L1" s="7"/>
      <c r="M1" s="7"/>
      <c r="N1" s="7"/>
    </row>
    <row r="3" spans="1:14" ht="15">
      <c r="A3" s="292" t="s">
        <v>207</v>
      </c>
      <c r="B3" s="292"/>
      <c r="C3" s="292"/>
      <c r="D3" s="292"/>
      <c r="E3" s="292"/>
      <c r="F3" s="292"/>
      <c r="G3" s="7"/>
      <c r="H3" s="7"/>
      <c r="I3" s="7"/>
      <c r="J3" s="7"/>
      <c r="K3" s="7"/>
      <c r="L3" s="7"/>
      <c r="M3" s="7"/>
      <c r="N3" s="7"/>
    </row>
    <row r="5" spans="1:6" ht="15">
      <c r="A5" s="324" t="s">
        <v>208</v>
      </c>
      <c r="B5" s="324"/>
      <c r="C5" s="324"/>
      <c r="D5" s="324"/>
      <c r="E5" s="324"/>
      <c r="F5" s="324"/>
    </row>
    <row r="6" ht="15">
      <c r="A6" s="147"/>
    </row>
    <row r="7" spans="1:6" ht="45">
      <c r="A7" s="43" t="s">
        <v>209</v>
      </c>
      <c r="B7" s="44" t="s">
        <v>210</v>
      </c>
      <c r="C7" s="44" t="s">
        <v>211</v>
      </c>
      <c r="D7" s="44" t="s">
        <v>212</v>
      </c>
      <c r="E7" s="44" t="s">
        <v>213</v>
      </c>
      <c r="F7" s="45" t="s">
        <v>214</v>
      </c>
    </row>
    <row r="8" spans="1:6" ht="15">
      <c r="A8" s="241" t="s">
        <v>376</v>
      </c>
      <c r="B8" s="148" t="s">
        <v>401</v>
      </c>
      <c r="C8" s="148"/>
      <c r="D8" s="132" t="s">
        <v>426</v>
      </c>
      <c r="E8" s="149" t="s">
        <v>428</v>
      </c>
      <c r="F8" s="150" t="s">
        <v>404</v>
      </c>
    </row>
    <row r="9" spans="1:6" ht="15">
      <c r="A9" s="241"/>
      <c r="B9" s="148"/>
      <c r="C9" s="148"/>
      <c r="D9" s="132" t="s">
        <v>426</v>
      </c>
      <c r="E9" s="149" t="s">
        <v>429</v>
      </c>
      <c r="F9" s="150"/>
    </row>
    <row r="10" spans="1:6" ht="15">
      <c r="A10" s="241"/>
      <c r="B10" s="148"/>
      <c r="C10" s="148"/>
      <c r="D10" s="132" t="s">
        <v>426</v>
      </c>
      <c r="E10" s="149" t="s">
        <v>430</v>
      </c>
      <c r="F10" s="150"/>
    </row>
    <row r="11" spans="1:6" ht="15">
      <c r="A11" s="241"/>
      <c r="B11" s="148"/>
      <c r="C11" s="148"/>
      <c r="D11" s="132" t="s">
        <v>426</v>
      </c>
      <c r="E11" s="149" t="s">
        <v>431</v>
      </c>
      <c r="F11" s="150"/>
    </row>
    <row r="12" spans="1:6" ht="15">
      <c r="A12" s="241"/>
      <c r="B12" s="148"/>
      <c r="C12" s="148"/>
      <c r="D12" s="132" t="s">
        <v>426</v>
      </c>
      <c r="E12" s="149" t="s">
        <v>432</v>
      </c>
      <c r="F12" s="150"/>
    </row>
    <row r="13" spans="1:6" ht="15">
      <c r="A13" s="241"/>
      <c r="B13" s="148"/>
      <c r="C13" s="148"/>
      <c r="D13" s="132" t="s">
        <v>426</v>
      </c>
      <c r="E13" s="149" t="s">
        <v>433</v>
      </c>
      <c r="F13" s="150"/>
    </row>
    <row r="14" spans="1:6" ht="15">
      <c r="A14" s="241"/>
      <c r="B14" s="148"/>
      <c r="C14" s="148"/>
      <c r="D14" s="132" t="s">
        <v>426</v>
      </c>
      <c r="E14" s="149" t="s">
        <v>434</v>
      </c>
      <c r="F14" s="150"/>
    </row>
    <row r="15" spans="1:6" ht="15">
      <c r="A15" s="241"/>
      <c r="B15" s="148"/>
      <c r="C15" s="148"/>
      <c r="D15" s="132" t="s">
        <v>426</v>
      </c>
      <c r="E15" s="149" t="s">
        <v>435</v>
      </c>
      <c r="F15" s="150"/>
    </row>
    <row r="16" spans="1:6" ht="15">
      <c r="A16" s="241"/>
      <c r="B16" s="148"/>
      <c r="C16" s="148"/>
      <c r="D16" s="132" t="s">
        <v>426</v>
      </c>
      <c r="E16" s="149" t="s">
        <v>436</v>
      </c>
      <c r="F16" s="150"/>
    </row>
    <row r="17" spans="1:6" ht="15">
      <c r="A17" s="241"/>
      <c r="B17" s="148"/>
      <c r="C17" s="148"/>
      <c r="D17" s="132" t="s">
        <v>426</v>
      </c>
      <c r="E17" s="149" t="s">
        <v>437</v>
      </c>
      <c r="F17" s="150"/>
    </row>
    <row r="18" spans="1:6" ht="15">
      <c r="A18" s="241"/>
      <c r="B18" s="148"/>
      <c r="C18" s="148"/>
      <c r="D18" s="132" t="s">
        <v>426</v>
      </c>
      <c r="E18" s="149" t="s">
        <v>438</v>
      </c>
      <c r="F18" s="150"/>
    </row>
    <row r="19" spans="1:6" ht="15">
      <c r="A19" s="241"/>
      <c r="B19" s="148"/>
      <c r="C19" s="148"/>
      <c r="D19" s="132" t="s">
        <v>426</v>
      </c>
      <c r="E19" s="149" t="s">
        <v>439</v>
      </c>
      <c r="F19" s="150"/>
    </row>
    <row r="20" spans="1:6" ht="15">
      <c r="A20" s="241"/>
      <c r="B20" s="148"/>
      <c r="C20" s="148"/>
      <c r="D20" s="132"/>
      <c r="E20" s="149"/>
      <c r="F20" s="150"/>
    </row>
    <row r="21" spans="1:6" ht="15">
      <c r="A21" s="240" t="s">
        <v>398</v>
      </c>
      <c r="B21" s="148" t="s">
        <v>401</v>
      </c>
      <c r="C21" s="53"/>
      <c r="D21" s="151" t="s">
        <v>426</v>
      </c>
      <c r="E21" s="149" t="s">
        <v>428</v>
      </c>
      <c r="F21" s="152"/>
    </row>
    <row r="22" spans="1:6" ht="15">
      <c r="A22" s="240"/>
      <c r="B22" s="148"/>
      <c r="C22" s="53"/>
      <c r="D22" s="151" t="s">
        <v>426</v>
      </c>
      <c r="E22" s="149" t="s">
        <v>429</v>
      </c>
      <c r="F22" s="152"/>
    </row>
    <row r="23" spans="1:6" ht="15">
      <c r="A23" s="240"/>
      <c r="B23" s="148"/>
      <c r="C23" s="53"/>
      <c r="D23" s="151" t="s">
        <v>426</v>
      </c>
      <c r="E23" s="149" t="s">
        <v>430</v>
      </c>
      <c r="F23" s="152"/>
    </row>
    <row r="24" spans="1:6" ht="15">
      <c r="A24" s="240"/>
      <c r="B24" s="148"/>
      <c r="C24" s="53"/>
      <c r="D24" s="151" t="s">
        <v>426</v>
      </c>
      <c r="E24" s="149" t="s">
        <v>431</v>
      </c>
      <c r="F24" s="152"/>
    </row>
    <row r="25" spans="1:6" ht="15">
      <c r="A25" s="240"/>
      <c r="B25" s="148"/>
      <c r="C25" s="53"/>
      <c r="D25" s="151" t="s">
        <v>426</v>
      </c>
      <c r="E25" s="149" t="s">
        <v>432</v>
      </c>
      <c r="F25" s="152"/>
    </row>
    <row r="26" spans="1:6" ht="15">
      <c r="A26" s="240"/>
      <c r="B26" s="148"/>
      <c r="C26" s="53"/>
      <c r="D26" s="151" t="s">
        <v>426</v>
      </c>
      <c r="E26" s="149" t="s">
        <v>433</v>
      </c>
      <c r="F26" s="152"/>
    </row>
    <row r="27" spans="1:6" ht="15">
      <c r="A27" s="240"/>
      <c r="B27" s="148"/>
      <c r="C27" s="53"/>
      <c r="D27" s="151" t="s">
        <v>426</v>
      </c>
      <c r="E27" s="149" t="s">
        <v>434</v>
      </c>
      <c r="F27" s="152"/>
    </row>
    <row r="28" spans="1:6" ht="15">
      <c r="A28" s="240"/>
      <c r="B28" s="148"/>
      <c r="C28" s="53"/>
      <c r="D28" s="151" t="s">
        <v>426</v>
      </c>
      <c r="E28" s="149" t="s">
        <v>435</v>
      </c>
      <c r="F28" s="152"/>
    </row>
    <row r="29" spans="1:6" ht="15">
      <c r="A29" s="240"/>
      <c r="B29" s="148"/>
      <c r="C29" s="53"/>
      <c r="D29" s="151" t="s">
        <v>426</v>
      </c>
      <c r="E29" s="149" t="s">
        <v>436</v>
      </c>
      <c r="F29" s="152"/>
    </row>
    <row r="30" spans="1:6" ht="15">
      <c r="A30" s="240"/>
      <c r="B30" s="148"/>
      <c r="C30" s="53"/>
      <c r="D30" s="151" t="s">
        <v>426</v>
      </c>
      <c r="E30" s="149" t="s">
        <v>437</v>
      </c>
      <c r="F30" s="152"/>
    </row>
    <row r="31" spans="1:6" ht="15">
      <c r="A31" s="240"/>
      <c r="B31" s="148"/>
      <c r="C31" s="53"/>
      <c r="D31" s="151" t="s">
        <v>426</v>
      </c>
      <c r="E31" s="149" t="s">
        <v>438</v>
      </c>
      <c r="F31" s="152"/>
    </row>
    <row r="32" spans="1:6" ht="15">
      <c r="A32" s="240"/>
      <c r="B32" s="148"/>
      <c r="C32" s="53"/>
      <c r="D32" s="151" t="s">
        <v>426</v>
      </c>
      <c r="E32" s="149" t="s">
        <v>439</v>
      </c>
      <c r="F32" s="152"/>
    </row>
    <row r="33" spans="1:6" ht="15">
      <c r="A33" s="240"/>
      <c r="B33" s="148"/>
      <c r="C33" s="53"/>
      <c r="D33" s="151"/>
      <c r="E33" s="149"/>
      <c r="F33" s="152"/>
    </row>
    <row r="34" spans="1:6" ht="30">
      <c r="A34" s="240" t="s">
        <v>440</v>
      </c>
      <c r="B34" s="148" t="s">
        <v>401</v>
      </c>
      <c r="C34" s="53"/>
      <c r="D34" s="151" t="s">
        <v>426</v>
      </c>
      <c r="E34" s="242">
        <v>43528</v>
      </c>
      <c r="F34" s="152"/>
    </row>
    <row r="35" spans="1:6" ht="15">
      <c r="A35" s="240"/>
      <c r="B35" s="148"/>
      <c r="C35" s="53"/>
      <c r="D35" s="151"/>
      <c r="E35" s="149"/>
      <c r="F35" s="152"/>
    </row>
    <row r="36" spans="1:6" ht="30">
      <c r="A36" s="243" t="s">
        <v>441</v>
      </c>
      <c r="B36" s="148" t="s">
        <v>402</v>
      </c>
      <c r="C36" s="53"/>
      <c r="D36" s="151" t="s">
        <v>426</v>
      </c>
      <c r="E36" s="149">
        <v>43654</v>
      </c>
      <c r="F36" s="152" t="s">
        <v>405</v>
      </c>
    </row>
    <row r="37" spans="1:6" ht="15">
      <c r="A37" s="240"/>
      <c r="B37" s="148"/>
      <c r="C37" s="53"/>
      <c r="D37" s="151"/>
      <c r="E37" s="149"/>
      <c r="F37" s="152"/>
    </row>
    <row r="38" spans="1:6" ht="15">
      <c r="A38" s="249"/>
      <c r="B38" s="148"/>
      <c r="C38" s="246"/>
      <c r="D38" s="250"/>
      <c r="E38" s="149"/>
      <c r="F38" s="251"/>
    </row>
    <row r="39" spans="1:6" ht="15.75" thickBot="1">
      <c r="A39" s="244" t="s">
        <v>399</v>
      </c>
      <c r="B39" s="53" t="s">
        <v>402</v>
      </c>
      <c r="C39" s="153"/>
      <c r="D39" s="154" t="s">
        <v>426</v>
      </c>
      <c r="E39" s="149">
        <v>43626</v>
      </c>
      <c r="F39" s="155" t="s">
        <v>405</v>
      </c>
    </row>
    <row r="40" spans="1:6" ht="15">
      <c r="A40" s="240"/>
      <c r="B40" s="148"/>
      <c r="C40" s="53"/>
      <c r="D40" s="151"/>
      <c r="E40" s="149"/>
      <c r="F40" s="152"/>
    </row>
    <row r="41" spans="1:6" ht="15">
      <c r="A41" s="240" t="s">
        <v>442</v>
      </c>
      <c r="B41" s="53" t="s">
        <v>402</v>
      </c>
      <c r="C41" s="53"/>
      <c r="D41" s="151" t="s">
        <v>426</v>
      </c>
      <c r="E41" s="149">
        <v>43531</v>
      </c>
      <c r="F41" s="152" t="s">
        <v>405</v>
      </c>
    </row>
    <row r="42" spans="1:6" ht="17.25" customHeight="1">
      <c r="A42" s="243"/>
      <c r="B42" s="148"/>
      <c r="C42" s="53"/>
      <c r="D42" s="151"/>
      <c r="E42" s="149"/>
      <c r="F42" s="152"/>
    </row>
    <row r="43" spans="1:6" ht="15">
      <c r="A43" s="243"/>
      <c r="B43" s="53"/>
      <c r="C43" s="53"/>
      <c r="D43" s="151"/>
      <c r="E43" s="149"/>
      <c r="F43" s="152"/>
    </row>
    <row r="44" spans="1:6" ht="15.75" thickBot="1">
      <c r="A44" s="329" t="s">
        <v>443</v>
      </c>
      <c r="B44" s="331" t="s">
        <v>402</v>
      </c>
      <c r="C44" s="153"/>
      <c r="D44" s="334" t="s">
        <v>426</v>
      </c>
      <c r="E44" s="336">
        <v>43528</v>
      </c>
      <c r="F44" s="155"/>
    </row>
    <row r="45" spans="1:6" ht="15">
      <c r="A45" s="330"/>
      <c r="B45" s="332"/>
      <c r="C45" s="148"/>
      <c r="D45" s="335"/>
      <c r="E45" s="337"/>
      <c r="F45" s="150" t="s">
        <v>405</v>
      </c>
    </row>
    <row r="46" spans="1:6" ht="15">
      <c r="A46" s="245"/>
      <c r="B46" s="247"/>
      <c r="C46" s="148"/>
      <c r="D46" s="128"/>
      <c r="E46" s="248"/>
      <c r="F46" s="150"/>
    </row>
    <row r="47" spans="1:6" ht="15">
      <c r="A47" s="329" t="s">
        <v>444</v>
      </c>
      <c r="B47" s="331" t="s">
        <v>402</v>
      </c>
      <c r="C47" s="148"/>
      <c r="D47" s="128"/>
      <c r="E47" s="248"/>
      <c r="F47" s="150"/>
    </row>
    <row r="48" spans="1:6" ht="15">
      <c r="A48" s="330"/>
      <c r="B48" s="332"/>
      <c r="C48" s="148"/>
      <c r="D48" s="128" t="s">
        <v>426</v>
      </c>
      <c r="E48" s="248">
        <v>43528</v>
      </c>
      <c r="F48" s="150" t="s">
        <v>405</v>
      </c>
    </row>
    <row r="49" spans="1:6" ht="15">
      <c r="A49" s="245"/>
      <c r="B49" s="247"/>
      <c r="C49" s="148"/>
      <c r="D49" s="128"/>
      <c r="E49" s="248"/>
      <c r="F49" s="150"/>
    </row>
    <row r="50" spans="1:6" ht="15">
      <c r="A50" s="240" t="s">
        <v>451</v>
      </c>
      <c r="B50" s="53" t="s">
        <v>403</v>
      </c>
      <c r="C50" s="53"/>
      <c r="D50" s="151" t="s">
        <v>426</v>
      </c>
      <c r="E50" s="149">
        <v>43552</v>
      </c>
      <c r="F50" s="152"/>
    </row>
    <row r="51" spans="1:6" ht="15">
      <c r="A51" s="243" t="s">
        <v>400</v>
      </c>
      <c r="B51" s="53" t="s">
        <v>453</v>
      </c>
      <c r="C51" s="53"/>
      <c r="D51" s="151" t="s">
        <v>426</v>
      </c>
      <c r="E51" s="263" t="s">
        <v>452</v>
      </c>
      <c r="F51" s="152"/>
    </row>
    <row r="52" spans="1:6" ht="12.75" customHeight="1">
      <c r="A52" s="243"/>
      <c r="B52" s="53"/>
      <c r="C52" s="53"/>
      <c r="D52" s="151"/>
      <c r="E52" s="53"/>
      <c r="F52" s="152"/>
    </row>
    <row r="53" spans="1:6" ht="15.75" thickBot="1">
      <c r="A53" s="244"/>
      <c r="B53" s="153"/>
      <c r="C53" s="153"/>
      <c r="D53" s="154"/>
      <c r="E53" s="153"/>
      <c r="F53" s="155"/>
    </row>
    <row r="59" spans="1:6" ht="15.75" thickBot="1">
      <c r="A59" s="333" t="s">
        <v>424</v>
      </c>
      <c r="B59" s="333"/>
      <c r="C59" s="333"/>
      <c r="D59" s="333"/>
      <c r="E59" s="333"/>
      <c r="F59" s="333"/>
    </row>
    <row r="60" spans="1:6" ht="45">
      <c r="A60" s="43" t="s">
        <v>215</v>
      </c>
      <c r="B60" s="44" t="s">
        <v>216</v>
      </c>
      <c r="C60" s="44" t="s">
        <v>217</v>
      </c>
      <c r="D60" s="44" t="s">
        <v>218</v>
      </c>
      <c r="E60" s="45" t="s">
        <v>219</v>
      </c>
      <c r="F60" s="209"/>
    </row>
    <row r="61" spans="1:6" ht="30">
      <c r="A61" s="252" t="s">
        <v>425</v>
      </c>
      <c r="B61" s="252" t="s">
        <v>420</v>
      </c>
      <c r="C61" s="253" t="s">
        <v>445</v>
      </c>
      <c r="D61" s="252" t="s">
        <v>245</v>
      </c>
      <c r="E61" s="252" t="s">
        <v>421</v>
      </c>
      <c r="F61" s="209"/>
    </row>
    <row r="62" spans="1:6" ht="15">
      <c r="A62" s="209"/>
      <c r="B62" s="209"/>
      <c r="C62" s="209"/>
      <c r="D62" s="209"/>
      <c r="E62" s="209"/>
      <c r="F62" s="209"/>
    </row>
    <row r="64" spans="1:6" ht="15">
      <c r="A64" s="324" t="s">
        <v>220</v>
      </c>
      <c r="B64" s="324"/>
      <c r="C64" s="324"/>
      <c r="D64" s="324"/>
      <c r="E64" s="324"/>
      <c r="F64" s="324"/>
    </row>
    <row r="65" ht="15.75" thickBot="1">
      <c r="A65" s="147"/>
    </row>
    <row r="66" spans="1:6" ht="60">
      <c r="A66" s="43" t="s">
        <v>146</v>
      </c>
      <c r="B66" s="44" t="s">
        <v>221</v>
      </c>
      <c r="C66" s="44" t="s">
        <v>222</v>
      </c>
      <c r="D66" s="44" t="s">
        <v>212</v>
      </c>
      <c r="E66" s="44" t="s">
        <v>211</v>
      </c>
      <c r="F66" s="45" t="s">
        <v>213</v>
      </c>
    </row>
    <row r="67" spans="1:6" ht="15">
      <c r="A67" s="241">
        <v>5</v>
      </c>
      <c r="B67" s="80" t="s">
        <v>422</v>
      </c>
      <c r="C67" s="80" t="s">
        <v>423</v>
      </c>
      <c r="D67" s="80" t="s">
        <v>423</v>
      </c>
      <c r="E67" s="80" t="s">
        <v>423</v>
      </c>
      <c r="F67" s="80" t="s">
        <v>423</v>
      </c>
    </row>
    <row r="68" spans="1:6" ht="15">
      <c r="A68" s="254"/>
      <c r="B68" s="80"/>
      <c r="C68" s="80"/>
      <c r="D68" s="80"/>
      <c r="E68" s="80"/>
      <c r="F68" s="255"/>
    </row>
    <row r="69" spans="1:6" ht="15">
      <c r="A69" s="156"/>
      <c r="B69" s="31"/>
      <c r="C69" s="31"/>
      <c r="D69" s="74"/>
      <c r="E69" s="31"/>
      <c r="F69" s="32"/>
    </row>
    <row r="73" spans="1:6" ht="12.75" customHeight="1">
      <c r="A73" s="324" t="s">
        <v>223</v>
      </c>
      <c r="B73" s="324"/>
      <c r="C73" s="324"/>
      <c r="D73" s="324"/>
      <c r="E73" s="324"/>
      <c r="F73" s="324"/>
    </row>
    <row r="74" ht="15">
      <c r="A74" s="147"/>
    </row>
    <row r="75" spans="1:6" ht="60">
      <c r="A75" s="157" t="s">
        <v>146</v>
      </c>
      <c r="B75" s="158" t="s">
        <v>224</v>
      </c>
      <c r="C75" s="158" t="s">
        <v>225</v>
      </c>
      <c r="D75" s="44" t="s">
        <v>212</v>
      </c>
      <c r="E75" s="44" t="s">
        <v>211</v>
      </c>
      <c r="F75" s="159" t="s">
        <v>226</v>
      </c>
    </row>
    <row r="76" spans="1:6" ht="30">
      <c r="A76" s="256" t="s">
        <v>416</v>
      </c>
      <c r="B76" s="257" t="s">
        <v>417</v>
      </c>
      <c r="C76" s="160" t="s">
        <v>418</v>
      </c>
      <c r="D76" s="160" t="s">
        <v>418</v>
      </c>
      <c r="E76" s="160" t="s">
        <v>418</v>
      </c>
      <c r="F76" s="160" t="s">
        <v>418</v>
      </c>
    </row>
    <row r="77" spans="1:6" ht="30">
      <c r="A77" s="256" t="s">
        <v>419</v>
      </c>
      <c r="B77" s="160" t="s">
        <v>417</v>
      </c>
      <c r="C77" s="160" t="s">
        <v>418</v>
      </c>
      <c r="D77" s="160" t="s">
        <v>418</v>
      </c>
      <c r="E77" s="160" t="s">
        <v>418</v>
      </c>
      <c r="F77" s="160" t="s">
        <v>418</v>
      </c>
    </row>
    <row r="78" spans="1:6" ht="15">
      <c r="A78" s="30"/>
      <c r="B78" s="31"/>
      <c r="C78" s="31"/>
      <c r="D78" s="31"/>
      <c r="E78" s="74"/>
      <c r="F78" s="32"/>
    </row>
    <row r="82" spans="1:6" ht="15">
      <c r="A82" s="324" t="s">
        <v>227</v>
      </c>
      <c r="B82" s="324"/>
      <c r="C82" s="324"/>
      <c r="D82" s="324"/>
      <c r="E82" s="324"/>
      <c r="F82" s="324"/>
    </row>
    <row r="83" ht="15">
      <c r="A83" s="147"/>
    </row>
    <row r="84" spans="1:256" ht="45">
      <c r="A84" s="157" t="s">
        <v>228</v>
      </c>
      <c r="B84" s="158" t="s">
        <v>229</v>
      </c>
      <c r="C84" s="158" t="s">
        <v>55</v>
      </c>
      <c r="D84" s="159" t="s">
        <v>230</v>
      </c>
      <c r="IT84" s="161"/>
      <c r="IU84" s="161"/>
      <c r="IV84" s="161"/>
    </row>
    <row r="85" spans="1:4" ht="15">
      <c r="A85" s="164" t="s">
        <v>427</v>
      </c>
      <c r="B85" s="162"/>
      <c r="C85" s="163"/>
      <c r="D85" s="29"/>
    </row>
    <row r="86" spans="1:4" ht="15">
      <c r="A86" s="164"/>
      <c r="B86" s="108"/>
      <c r="C86" s="108"/>
      <c r="D86" s="29"/>
    </row>
    <row r="87" spans="1:4" ht="15">
      <c r="A87" s="25"/>
      <c r="B87" s="26"/>
      <c r="C87" s="26"/>
      <c r="D87" s="29"/>
    </row>
    <row r="88" spans="1:4" ht="15">
      <c r="A88" s="30"/>
      <c r="B88" s="31"/>
      <c r="C88" s="31"/>
      <c r="D88" s="32"/>
    </row>
    <row r="91" spans="1:5" ht="15">
      <c r="A91" s="1" t="s">
        <v>85</v>
      </c>
      <c r="B91" s="165"/>
      <c r="C91" s="165"/>
      <c r="D91" s="166"/>
      <c r="E91" s="166"/>
    </row>
  </sheetData>
  <sheetProtection selectLockedCells="1" selectUnlockedCells="1"/>
  <mergeCells count="13">
    <mergeCell ref="B44:B45"/>
    <mergeCell ref="D44:D45"/>
    <mergeCell ref="E44:E45"/>
    <mergeCell ref="A47:A48"/>
    <mergeCell ref="B47:B48"/>
    <mergeCell ref="A64:F64"/>
    <mergeCell ref="A73:F73"/>
    <mergeCell ref="A82:F82"/>
    <mergeCell ref="A1:F1"/>
    <mergeCell ref="A3:F3"/>
    <mergeCell ref="A5:F5"/>
    <mergeCell ref="A59:F59"/>
    <mergeCell ref="A44:A45"/>
  </mergeCells>
  <printOptions/>
  <pageMargins left="0.39375" right="0.39375" top="0.39375" bottom="0.39375" header="0.5118055555555555" footer="0.5118055555555555"/>
  <pageSetup fitToHeight="2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</dc:creator>
  <cp:keywords/>
  <dc:description/>
  <cp:lastModifiedBy>EMMA FARINA</cp:lastModifiedBy>
  <cp:lastPrinted>2020-01-17T10:38:54Z</cp:lastPrinted>
  <dcterms:created xsi:type="dcterms:W3CDTF">2018-11-21T09:35:26Z</dcterms:created>
  <dcterms:modified xsi:type="dcterms:W3CDTF">2020-04-16T10:19:52Z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